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0" windowWidth="20730" windowHeight="11760" tabRatio="929" firstSheet="11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.1" sheetId="1370" r:id="rId7"/>
    <sheet name="1.0.2" sheetId="1371" r:id="rId8"/>
    <sheet name="1.0.3" sheetId="1372" r:id="rId9"/>
    <sheet name="1.0.4" sheetId="1373" r:id="rId10"/>
    <sheet name="1.0.5" sheetId="1374" r:id="rId11"/>
    <sheet name="1.0.6" sheetId="1413" r:id="rId12"/>
    <sheet name="1.0.7" sheetId="1375" r:id="rId13"/>
    <sheet name="1.0.7.1" sheetId="1414" r:id="rId14"/>
    <sheet name="1.0.8" sheetId="1376" r:id="rId15"/>
    <sheet name="1.0.10" sheetId="1378" r:id="rId16"/>
    <sheet name="1.0.11" sheetId="1380" r:id="rId17"/>
    <sheet name="2.0" sheetId="1381" r:id="rId18"/>
    <sheet name="3.0" sheetId="1384" r:id="rId19"/>
    <sheet name="3.0.1 - Aterro(Saude)" sheetId="1417" r:id="rId20"/>
    <sheet name="4.0" sheetId="1403" r:id="rId21"/>
    <sheet name="1.01" sheetId="1358" r:id="rId22"/>
    <sheet name="1.02" sheetId="1359" r:id="rId23"/>
    <sheet name="1.02.1" sheetId="1410" r:id="rId24"/>
    <sheet name="1.03" sheetId="1360" r:id="rId25"/>
    <sheet name="1.04" sheetId="1361" r:id="rId26"/>
    <sheet name="1.04.1" sheetId="1415" r:id="rId27"/>
    <sheet name="1.05" sheetId="1362" r:id="rId28"/>
    <sheet name="1.06" sheetId="1363" r:id="rId29"/>
    <sheet name="1.07" sheetId="1364" r:id="rId30"/>
    <sheet name="1.08" sheetId="1365" r:id="rId31"/>
    <sheet name="1.09" sheetId="1366" r:id="rId32"/>
    <sheet name="1.10" sheetId="1367" r:id="rId33"/>
    <sheet name="1.11" sheetId="1404" r:id="rId34"/>
    <sheet name="1.12" sheetId="1405" r:id="rId35"/>
    <sheet name="1.14" sheetId="1407" r:id="rId36"/>
    <sheet name="1.13" sheetId="1406" r:id="rId37"/>
    <sheet name="1.15" sheetId="1408" r:id="rId38"/>
    <sheet name="1.16" sheetId="1418" r:id="rId39"/>
    <sheet name="1.17" sheetId="141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DAT1" localSheetId="6">#REF!</definedName>
    <definedName name="______DAT1" localSheetId="15">#REF!</definedName>
    <definedName name="______DAT1" localSheetId="16">#REF!</definedName>
    <definedName name="______DAT1" localSheetId="7">#REF!</definedName>
    <definedName name="______DAT1" localSheetId="8">#REF!</definedName>
    <definedName name="______DAT1" localSheetId="9">#REF!</definedName>
    <definedName name="______DAT1" localSheetId="10">#REF!</definedName>
    <definedName name="______DAT1" localSheetId="11">#REF!</definedName>
    <definedName name="______DAT1" localSheetId="12">#REF!</definedName>
    <definedName name="______DAT1" localSheetId="13">#REF!</definedName>
    <definedName name="______DAT1" localSheetId="14">#REF!</definedName>
    <definedName name="______DAT1" localSheetId="22">#REF!</definedName>
    <definedName name="______DAT1" localSheetId="23">#REF!</definedName>
    <definedName name="______DAT1" localSheetId="25">#REF!</definedName>
    <definedName name="______DAT1" localSheetId="26">#REF!</definedName>
    <definedName name="______DAT1" localSheetId="28">#REF!</definedName>
    <definedName name="______DAT1" localSheetId="30">#REF!</definedName>
    <definedName name="______DAT1" localSheetId="32">#REF!</definedName>
    <definedName name="______DAT1" localSheetId="33">#REF!</definedName>
    <definedName name="______DAT1" localSheetId="34">#REF!</definedName>
    <definedName name="______DAT1" localSheetId="35">#REF!</definedName>
    <definedName name="______DAT1" localSheetId="37">#REF!</definedName>
    <definedName name="______DAT1" localSheetId="38">#REF!</definedName>
    <definedName name="______DAT1" localSheetId="39">#REF!</definedName>
    <definedName name="______DAT1" localSheetId="17">#REF!</definedName>
    <definedName name="______DAT1" localSheetId="18">#REF!</definedName>
    <definedName name="______DAT1" localSheetId="19">#REF!</definedName>
    <definedName name="______DAT1" localSheetId="20">#REF!</definedName>
    <definedName name="______DAT10" localSheetId="6">#REF!</definedName>
    <definedName name="______DAT10" localSheetId="15">#REF!</definedName>
    <definedName name="______DAT10" localSheetId="16">#REF!</definedName>
    <definedName name="______DAT10" localSheetId="7">#REF!</definedName>
    <definedName name="______DAT10" localSheetId="8">#REF!</definedName>
    <definedName name="______DAT10" localSheetId="9">#REF!</definedName>
    <definedName name="______DAT10" localSheetId="10">#REF!</definedName>
    <definedName name="______DAT10" localSheetId="11">#REF!</definedName>
    <definedName name="______DAT10" localSheetId="12">#REF!</definedName>
    <definedName name="______DAT10" localSheetId="13">#REF!</definedName>
    <definedName name="______DAT10" localSheetId="14">#REF!</definedName>
    <definedName name="______DAT10" localSheetId="22">#REF!</definedName>
    <definedName name="______DAT10" localSheetId="23">#REF!</definedName>
    <definedName name="______DAT10" localSheetId="25">#REF!</definedName>
    <definedName name="______DAT10" localSheetId="26">#REF!</definedName>
    <definedName name="______DAT10" localSheetId="28">#REF!</definedName>
    <definedName name="______DAT10" localSheetId="30">#REF!</definedName>
    <definedName name="______DAT10" localSheetId="32">#REF!</definedName>
    <definedName name="______DAT10" localSheetId="33">#REF!</definedName>
    <definedName name="______DAT10" localSheetId="34">#REF!</definedName>
    <definedName name="______DAT10" localSheetId="35">#REF!</definedName>
    <definedName name="______DAT10" localSheetId="37">#REF!</definedName>
    <definedName name="______DAT10" localSheetId="38">#REF!</definedName>
    <definedName name="______DAT10" localSheetId="39">#REF!</definedName>
    <definedName name="______DAT10" localSheetId="17">#REF!</definedName>
    <definedName name="______DAT10" localSheetId="18">#REF!</definedName>
    <definedName name="______DAT10" localSheetId="19">#REF!</definedName>
    <definedName name="______DAT10" localSheetId="20">#REF!</definedName>
    <definedName name="______DAT11" localSheetId="6">#REF!</definedName>
    <definedName name="______DAT11" localSheetId="15">#REF!</definedName>
    <definedName name="______DAT11" localSheetId="16">#REF!</definedName>
    <definedName name="______DAT11" localSheetId="7">#REF!</definedName>
    <definedName name="______DAT11" localSheetId="8">#REF!</definedName>
    <definedName name="______DAT11" localSheetId="9">#REF!</definedName>
    <definedName name="______DAT11" localSheetId="10">#REF!</definedName>
    <definedName name="______DAT11" localSheetId="11">#REF!</definedName>
    <definedName name="______DAT11" localSheetId="12">#REF!</definedName>
    <definedName name="______DAT11" localSheetId="13">#REF!</definedName>
    <definedName name="______DAT11" localSheetId="14">#REF!</definedName>
    <definedName name="______DAT11" localSheetId="22">#REF!</definedName>
    <definedName name="______DAT11" localSheetId="23">#REF!</definedName>
    <definedName name="______DAT11" localSheetId="25">#REF!</definedName>
    <definedName name="______DAT11" localSheetId="26">#REF!</definedName>
    <definedName name="______DAT11" localSheetId="28">#REF!</definedName>
    <definedName name="______DAT11" localSheetId="30">#REF!</definedName>
    <definedName name="______DAT11" localSheetId="32">#REF!</definedName>
    <definedName name="______DAT11" localSheetId="33">#REF!</definedName>
    <definedName name="______DAT11" localSheetId="34">#REF!</definedName>
    <definedName name="______DAT11" localSheetId="35">#REF!</definedName>
    <definedName name="______DAT11" localSheetId="37">#REF!</definedName>
    <definedName name="______DAT11" localSheetId="38">#REF!</definedName>
    <definedName name="______DAT11" localSheetId="39">#REF!</definedName>
    <definedName name="______DAT11" localSheetId="17">#REF!</definedName>
    <definedName name="______DAT11" localSheetId="18">#REF!</definedName>
    <definedName name="______DAT11" localSheetId="19">#REF!</definedName>
    <definedName name="______DAT11" localSheetId="20">#REF!</definedName>
    <definedName name="______DAT12" localSheetId="6">#REF!</definedName>
    <definedName name="______DAT12" localSheetId="15">#REF!</definedName>
    <definedName name="______DAT12" localSheetId="16">#REF!</definedName>
    <definedName name="______DAT12" localSheetId="7">#REF!</definedName>
    <definedName name="______DAT12" localSheetId="8">#REF!</definedName>
    <definedName name="______DAT12" localSheetId="9">#REF!</definedName>
    <definedName name="______DAT12" localSheetId="10">#REF!</definedName>
    <definedName name="______DAT12" localSheetId="11">#REF!</definedName>
    <definedName name="______DAT12" localSheetId="12">#REF!</definedName>
    <definedName name="______DAT12" localSheetId="13">#REF!</definedName>
    <definedName name="______DAT12" localSheetId="14">#REF!</definedName>
    <definedName name="______DAT12" localSheetId="22">#REF!</definedName>
    <definedName name="______DAT12" localSheetId="23">#REF!</definedName>
    <definedName name="______DAT12" localSheetId="25">#REF!</definedName>
    <definedName name="______DAT12" localSheetId="26">#REF!</definedName>
    <definedName name="______DAT12" localSheetId="28">#REF!</definedName>
    <definedName name="______DAT12" localSheetId="30">#REF!</definedName>
    <definedName name="______DAT12" localSheetId="32">#REF!</definedName>
    <definedName name="______DAT12" localSheetId="33">#REF!</definedName>
    <definedName name="______DAT12" localSheetId="34">#REF!</definedName>
    <definedName name="______DAT12" localSheetId="35">#REF!</definedName>
    <definedName name="______DAT12" localSheetId="37">#REF!</definedName>
    <definedName name="______DAT12" localSheetId="38">#REF!</definedName>
    <definedName name="______DAT12" localSheetId="39">#REF!</definedName>
    <definedName name="______DAT12" localSheetId="17">#REF!</definedName>
    <definedName name="______DAT12" localSheetId="18">#REF!</definedName>
    <definedName name="______DAT12" localSheetId="19">#REF!</definedName>
    <definedName name="______DAT12" localSheetId="20">#REF!</definedName>
    <definedName name="______DAT13" localSheetId="6">#REF!</definedName>
    <definedName name="______DAT13" localSheetId="15">#REF!</definedName>
    <definedName name="______DAT13" localSheetId="16">#REF!</definedName>
    <definedName name="______DAT13" localSheetId="7">#REF!</definedName>
    <definedName name="______DAT13" localSheetId="8">#REF!</definedName>
    <definedName name="______DAT13" localSheetId="9">#REF!</definedName>
    <definedName name="______DAT13" localSheetId="10">#REF!</definedName>
    <definedName name="______DAT13" localSheetId="11">#REF!</definedName>
    <definedName name="______DAT13" localSheetId="12">#REF!</definedName>
    <definedName name="______DAT13" localSheetId="13">#REF!</definedName>
    <definedName name="______DAT13" localSheetId="14">#REF!</definedName>
    <definedName name="______DAT13" localSheetId="22">#REF!</definedName>
    <definedName name="______DAT13" localSheetId="23">#REF!</definedName>
    <definedName name="______DAT13" localSheetId="25">#REF!</definedName>
    <definedName name="______DAT13" localSheetId="26">#REF!</definedName>
    <definedName name="______DAT13" localSheetId="28">#REF!</definedName>
    <definedName name="______DAT13" localSheetId="30">#REF!</definedName>
    <definedName name="______DAT13" localSheetId="32">#REF!</definedName>
    <definedName name="______DAT13" localSheetId="33">#REF!</definedName>
    <definedName name="______DAT13" localSheetId="34">#REF!</definedName>
    <definedName name="______DAT13" localSheetId="35">#REF!</definedName>
    <definedName name="______DAT13" localSheetId="37">#REF!</definedName>
    <definedName name="______DAT13" localSheetId="38">#REF!</definedName>
    <definedName name="______DAT13" localSheetId="39">#REF!</definedName>
    <definedName name="______DAT13" localSheetId="17">#REF!</definedName>
    <definedName name="______DAT13" localSheetId="18">#REF!</definedName>
    <definedName name="______DAT13" localSheetId="19">#REF!</definedName>
    <definedName name="______DAT13" localSheetId="20">#REF!</definedName>
    <definedName name="______DAT14" localSheetId="6">#REF!</definedName>
    <definedName name="______DAT14" localSheetId="15">#REF!</definedName>
    <definedName name="______DAT14" localSheetId="16">#REF!</definedName>
    <definedName name="______DAT14" localSheetId="7">#REF!</definedName>
    <definedName name="______DAT14" localSheetId="8">#REF!</definedName>
    <definedName name="______DAT14" localSheetId="9">#REF!</definedName>
    <definedName name="______DAT14" localSheetId="10">#REF!</definedName>
    <definedName name="______DAT14" localSheetId="11">#REF!</definedName>
    <definedName name="______DAT14" localSheetId="12">#REF!</definedName>
    <definedName name="______DAT14" localSheetId="13">#REF!</definedName>
    <definedName name="______DAT14" localSheetId="14">#REF!</definedName>
    <definedName name="______DAT14" localSheetId="22">#REF!</definedName>
    <definedName name="______DAT14" localSheetId="23">#REF!</definedName>
    <definedName name="______DAT14" localSheetId="25">#REF!</definedName>
    <definedName name="______DAT14" localSheetId="26">#REF!</definedName>
    <definedName name="______DAT14" localSheetId="28">#REF!</definedName>
    <definedName name="______DAT14" localSheetId="30">#REF!</definedName>
    <definedName name="______DAT14" localSheetId="32">#REF!</definedName>
    <definedName name="______DAT14" localSheetId="33">#REF!</definedName>
    <definedName name="______DAT14" localSheetId="34">#REF!</definedName>
    <definedName name="______DAT14" localSheetId="35">#REF!</definedName>
    <definedName name="______DAT14" localSheetId="37">#REF!</definedName>
    <definedName name="______DAT14" localSheetId="38">#REF!</definedName>
    <definedName name="______DAT14" localSheetId="39">#REF!</definedName>
    <definedName name="______DAT14" localSheetId="17">#REF!</definedName>
    <definedName name="______DAT14" localSheetId="18">#REF!</definedName>
    <definedName name="______DAT14" localSheetId="19">#REF!</definedName>
    <definedName name="______DAT14" localSheetId="20">#REF!</definedName>
    <definedName name="______DAT15" localSheetId="6">#REF!</definedName>
    <definedName name="______DAT15" localSheetId="15">#REF!</definedName>
    <definedName name="______DAT15" localSheetId="16">#REF!</definedName>
    <definedName name="______DAT15" localSheetId="7">#REF!</definedName>
    <definedName name="______DAT15" localSheetId="8">#REF!</definedName>
    <definedName name="______DAT15" localSheetId="9">#REF!</definedName>
    <definedName name="______DAT15" localSheetId="10">#REF!</definedName>
    <definedName name="______DAT15" localSheetId="11">#REF!</definedName>
    <definedName name="______DAT15" localSheetId="12">#REF!</definedName>
    <definedName name="______DAT15" localSheetId="13">#REF!</definedName>
    <definedName name="______DAT15" localSheetId="14">#REF!</definedName>
    <definedName name="______DAT15" localSheetId="22">#REF!</definedName>
    <definedName name="______DAT15" localSheetId="23">#REF!</definedName>
    <definedName name="______DAT15" localSheetId="25">#REF!</definedName>
    <definedName name="______DAT15" localSheetId="26">#REF!</definedName>
    <definedName name="______DAT15" localSheetId="28">#REF!</definedName>
    <definedName name="______DAT15" localSheetId="30">#REF!</definedName>
    <definedName name="______DAT15" localSheetId="32">#REF!</definedName>
    <definedName name="______DAT15" localSheetId="33">#REF!</definedName>
    <definedName name="______DAT15" localSheetId="34">#REF!</definedName>
    <definedName name="______DAT15" localSheetId="35">#REF!</definedName>
    <definedName name="______DAT15" localSheetId="37">#REF!</definedName>
    <definedName name="______DAT15" localSheetId="38">#REF!</definedName>
    <definedName name="______DAT15" localSheetId="39">#REF!</definedName>
    <definedName name="______DAT15" localSheetId="17">#REF!</definedName>
    <definedName name="______DAT15" localSheetId="18">#REF!</definedName>
    <definedName name="______DAT15" localSheetId="19">#REF!</definedName>
    <definedName name="______DAT15" localSheetId="20">#REF!</definedName>
    <definedName name="______DAT16" localSheetId="6">#REF!</definedName>
    <definedName name="______DAT16" localSheetId="15">#REF!</definedName>
    <definedName name="______DAT16" localSheetId="16">#REF!</definedName>
    <definedName name="______DAT16" localSheetId="7">#REF!</definedName>
    <definedName name="______DAT16" localSheetId="8">#REF!</definedName>
    <definedName name="______DAT16" localSheetId="9">#REF!</definedName>
    <definedName name="______DAT16" localSheetId="10">#REF!</definedName>
    <definedName name="______DAT16" localSheetId="11">#REF!</definedName>
    <definedName name="______DAT16" localSheetId="12">#REF!</definedName>
    <definedName name="______DAT16" localSheetId="13">#REF!</definedName>
    <definedName name="______DAT16" localSheetId="14">#REF!</definedName>
    <definedName name="______DAT16" localSheetId="22">#REF!</definedName>
    <definedName name="______DAT16" localSheetId="23">#REF!</definedName>
    <definedName name="______DAT16" localSheetId="25">#REF!</definedName>
    <definedName name="______DAT16" localSheetId="26">#REF!</definedName>
    <definedName name="______DAT16" localSheetId="28">#REF!</definedName>
    <definedName name="______DAT16" localSheetId="30">#REF!</definedName>
    <definedName name="______DAT16" localSheetId="32">#REF!</definedName>
    <definedName name="______DAT16" localSheetId="33">#REF!</definedName>
    <definedName name="______DAT16" localSheetId="34">#REF!</definedName>
    <definedName name="______DAT16" localSheetId="35">#REF!</definedName>
    <definedName name="______DAT16" localSheetId="37">#REF!</definedName>
    <definedName name="______DAT16" localSheetId="38">#REF!</definedName>
    <definedName name="______DAT16" localSheetId="39">#REF!</definedName>
    <definedName name="______DAT16" localSheetId="17">#REF!</definedName>
    <definedName name="______DAT16" localSheetId="18">#REF!</definedName>
    <definedName name="______DAT16" localSheetId="19">#REF!</definedName>
    <definedName name="______DAT16" localSheetId="20">#REF!</definedName>
    <definedName name="______DAT17" localSheetId="6">#REF!</definedName>
    <definedName name="______DAT17" localSheetId="15">#REF!</definedName>
    <definedName name="______DAT17" localSheetId="16">#REF!</definedName>
    <definedName name="______DAT17" localSheetId="7">#REF!</definedName>
    <definedName name="______DAT17" localSheetId="8">#REF!</definedName>
    <definedName name="______DAT17" localSheetId="9">#REF!</definedName>
    <definedName name="______DAT17" localSheetId="10">#REF!</definedName>
    <definedName name="______DAT17" localSheetId="11">#REF!</definedName>
    <definedName name="______DAT17" localSheetId="12">#REF!</definedName>
    <definedName name="______DAT17" localSheetId="13">#REF!</definedName>
    <definedName name="______DAT17" localSheetId="14">#REF!</definedName>
    <definedName name="______DAT17" localSheetId="22">#REF!</definedName>
    <definedName name="______DAT17" localSheetId="23">#REF!</definedName>
    <definedName name="______DAT17" localSheetId="25">#REF!</definedName>
    <definedName name="______DAT17" localSheetId="26">#REF!</definedName>
    <definedName name="______DAT17" localSheetId="28">#REF!</definedName>
    <definedName name="______DAT17" localSheetId="30">#REF!</definedName>
    <definedName name="______DAT17" localSheetId="32">#REF!</definedName>
    <definedName name="______DAT17" localSheetId="33">#REF!</definedName>
    <definedName name="______DAT17" localSheetId="34">#REF!</definedName>
    <definedName name="______DAT17" localSheetId="35">#REF!</definedName>
    <definedName name="______DAT17" localSheetId="37">#REF!</definedName>
    <definedName name="______DAT17" localSheetId="38">#REF!</definedName>
    <definedName name="______DAT17" localSheetId="39">#REF!</definedName>
    <definedName name="______DAT17" localSheetId="17">#REF!</definedName>
    <definedName name="______DAT17" localSheetId="18">#REF!</definedName>
    <definedName name="______DAT17" localSheetId="19">#REF!</definedName>
    <definedName name="______DAT17" localSheetId="20">#REF!</definedName>
    <definedName name="______DAT18" localSheetId="6">#REF!</definedName>
    <definedName name="______DAT18" localSheetId="15">#REF!</definedName>
    <definedName name="______DAT18" localSheetId="16">#REF!</definedName>
    <definedName name="______DAT18" localSheetId="7">#REF!</definedName>
    <definedName name="______DAT18" localSheetId="8">#REF!</definedName>
    <definedName name="______DAT18" localSheetId="9">#REF!</definedName>
    <definedName name="______DAT18" localSheetId="10">#REF!</definedName>
    <definedName name="______DAT18" localSheetId="11">#REF!</definedName>
    <definedName name="______DAT18" localSheetId="12">#REF!</definedName>
    <definedName name="______DAT18" localSheetId="13">#REF!</definedName>
    <definedName name="______DAT18" localSheetId="14">#REF!</definedName>
    <definedName name="______DAT18" localSheetId="22">#REF!</definedName>
    <definedName name="______DAT18" localSheetId="23">#REF!</definedName>
    <definedName name="______DAT18" localSheetId="25">#REF!</definedName>
    <definedName name="______DAT18" localSheetId="26">#REF!</definedName>
    <definedName name="______DAT18" localSheetId="28">#REF!</definedName>
    <definedName name="______DAT18" localSheetId="30">#REF!</definedName>
    <definedName name="______DAT18" localSheetId="32">#REF!</definedName>
    <definedName name="______DAT18" localSheetId="33">#REF!</definedName>
    <definedName name="______DAT18" localSheetId="34">#REF!</definedName>
    <definedName name="______DAT18" localSheetId="35">#REF!</definedName>
    <definedName name="______DAT18" localSheetId="37">#REF!</definedName>
    <definedName name="______DAT18" localSheetId="38">#REF!</definedName>
    <definedName name="______DAT18" localSheetId="39">#REF!</definedName>
    <definedName name="______DAT18" localSheetId="17">#REF!</definedName>
    <definedName name="______DAT18" localSheetId="18">#REF!</definedName>
    <definedName name="______DAT18" localSheetId="19">#REF!</definedName>
    <definedName name="______DAT18" localSheetId="20">#REF!</definedName>
    <definedName name="______DAT19" localSheetId="6">#REF!</definedName>
    <definedName name="______DAT19" localSheetId="15">#REF!</definedName>
    <definedName name="______DAT19" localSheetId="16">#REF!</definedName>
    <definedName name="______DAT19" localSheetId="7">#REF!</definedName>
    <definedName name="______DAT19" localSheetId="8">#REF!</definedName>
    <definedName name="______DAT19" localSheetId="9">#REF!</definedName>
    <definedName name="______DAT19" localSheetId="10">#REF!</definedName>
    <definedName name="______DAT19" localSheetId="11">#REF!</definedName>
    <definedName name="______DAT19" localSheetId="12">#REF!</definedName>
    <definedName name="______DAT19" localSheetId="13">#REF!</definedName>
    <definedName name="______DAT19" localSheetId="14">#REF!</definedName>
    <definedName name="______DAT19" localSheetId="22">#REF!</definedName>
    <definedName name="______DAT19" localSheetId="23">#REF!</definedName>
    <definedName name="______DAT19" localSheetId="25">#REF!</definedName>
    <definedName name="______DAT19" localSheetId="26">#REF!</definedName>
    <definedName name="______DAT19" localSheetId="28">#REF!</definedName>
    <definedName name="______DAT19" localSheetId="30">#REF!</definedName>
    <definedName name="______DAT19" localSheetId="32">#REF!</definedName>
    <definedName name="______DAT19" localSheetId="33">#REF!</definedName>
    <definedName name="______DAT19" localSheetId="34">#REF!</definedName>
    <definedName name="______DAT19" localSheetId="35">#REF!</definedName>
    <definedName name="______DAT19" localSheetId="37">#REF!</definedName>
    <definedName name="______DAT19" localSheetId="38">#REF!</definedName>
    <definedName name="______DAT19" localSheetId="39">#REF!</definedName>
    <definedName name="______DAT19" localSheetId="17">#REF!</definedName>
    <definedName name="______DAT19" localSheetId="18">#REF!</definedName>
    <definedName name="______DAT19" localSheetId="19">#REF!</definedName>
    <definedName name="______DAT19" localSheetId="20">#REF!</definedName>
    <definedName name="______DAT2" localSheetId="6">#REF!</definedName>
    <definedName name="______DAT2" localSheetId="15">#REF!</definedName>
    <definedName name="______DAT2" localSheetId="16">#REF!</definedName>
    <definedName name="______DAT2" localSheetId="7">#REF!</definedName>
    <definedName name="______DAT2" localSheetId="8">#REF!</definedName>
    <definedName name="______DAT2" localSheetId="9">#REF!</definedName>
    <definedName name="______DAT2" localSheetId="10">#REF!</definedName>
    <definedName name="______DAT2" localSheetId="11">#REF!</definedName>
    <definedName name="______DAT2" localSheetId="12">#REF!</definedName>
    <definedName name="______DAT2" localSheetId="13">#REF!</definedName>
    <definedName name="______DAT2" localSheetId="14">#REF!</definedName>
    <definedName name="______DAT2" localSheetId="22">#REF!</definedName>
    <definedName name="______DAT2" localSheetId="23">#REF!</definedName>
    <definedName name="______DAT2" localSheetId="25">#REF!</definedName>
    <definedName name="______DAT2" localSheetId="26">#REF!</definedName>
    <definedName name="______DAT2" localSheetId="28">#REF!</definedName>
    <definedName name="______DAT2" localSheetId="30">#REF!</definedName>
    <definedName name="______DAT2" localSheetId="32">#REF!</definedName>
    <definedName name="______DAT2" localSheetId="33">#REF!</definedName>
    <definedName name="______DAT2" localSheetId="34">#REF!</definedName>
    <definedName name="______DAT2" localSheetId="35">#REF!</definedName>
    <definedName name="______DAT2" localSheetId="37">#REF!</definedName>
    <definedName name="______DAT2" localSheetId="38">#REF!</definedName>
    <definedName name="______DAT2" localSheetId="39">#REF!</definedName>
    <definedName name="______DAT2" localSheetId="17">#REF!</definedName>
    <definedName name="______DAT2" localSheetId="18">#REF!</definedName>
    <definedName name="______DAT2" localSheetId="19">#REF!</definedName>
    <definedName name="______DAT2" localSheetId="20">#REF!</definedName>
    <definedName name="______DAT20" localSheetId="6">#REF!</definedName>
    <definedName name="______DAT20" localSheetId="15">#REF!</definedName>
    <definedName name="______DAT20" localSheetId="16">#REF!</definedName>
    <definedName name="______DAT20" localSheetId="7">#REF!</definedName>
    <definedName name="______DAT20" localSheetId="8">#REF!</definedName>
    <definedName name="______DAT20" localSheetId="9">#REF!</definedName>
    <definedName name="______DAT20" localSheetId="10">#REF!</definedName>
    <definedName name="______DAT20" localSheetId="11">#REF!</definedName>
    <definedName name="______DAT20" localSheetId="12">#REF!</definedName>
    <definedName name="______DAT20" localSheetId="13">#REF!</definedName>
    <definedName name="______DAT20" localSheetId="14">#REF!</definedName>
    <definedName name="______DAT20" localSheetId="22">#REF!</definedName>
    <definedName name="______DAT20" localSheetId="23">#REF!</definedName>
    <definedName name="______DAT20" localSheetId="25">#REF!</definedName>
    <definedName name="______DAT20" localSheetId="26">#REF!</definedName>
    <definedName name="______DAT20" localSheetId="28">#REF!</definedName>
    <definedName name="______DAT20" localSheetId="30">#REF!</definedName>
    <definedName name="______DAT20" localSheetId="32">#REF!</definedName>
    <definedName name="______DAT20" localSheetId="33">#REF!</definedName>
    <definedName name="______DAT20" localSheetId="34">#REF!</definedName>
    <definedName name="______DAT20" localSheetId="35">#REF!</definedName>
    <definedName name="______DAT20" localSheetId="37">#REF!</definedName>
    <definedName name="______DAT20" localSheetId="38">#REF!</definedName>
    <definedName name="______DAT20" localSheetId="39">#REF!</definedName>
    <definedName name="______DAT20" localSheetId="17">#REF!</definedName>
    <definedName name="______DAT20" localSheetId="18">#REF!</definedName>
    <definedName name="______DAT20" localSheetId="19">#REF!</definedName>
    <definedName name="______DAT20" localSheetId="20">#REF!</definedName>
    <definedName name="______DAT21" localSheetId="6">#REF!</definedName>
    <definedName name="______DAT21" localSheetId="15">#REF!</definedName>
    <definedName name="______DAT21" localSheetId="16">#REF!</definedName>
    <definedName name="______DAT21" localSheetId="7">#REF!</definedName>
    <definedName name="______DAT21" localSheetId="8">#REF!</definedName>
    <definedName name="______DAT21" localSheetId="9">#REF!</definedName>
    <definedName name="______DAT21" localSheetId="10">#REF!</definedName>
    <definedName name="______DAT21" localSheetId="11">#REF!</definedName>
    <definedName name="______DAT21" localSheetId="12">#REF!</definedName>
    <definedName name="______DAT21" localSheetId="13">#REF!</definedName>
    <definedName name="______DAT21" localSheetId="14">#REF!</definedName>
    <definedName name="______DAT21" localSheetId="22">#REF!</definedName>
    <definedName name="______DAT21" localSheetId="23">#REF!</definedName>
    <definedName name="______DAT21" localSheetId="25">#REF!</definedName>
    <definedName name="______DAT21" localSheetId="26">#REF!</definedName>
    <definedName name="______DAT21" localSheetId="28">#REF!</definedName>
    <definedName name="______DAT21" localSheetId="30">#REF!</definedName>
    <definedName name="______DAT21" localSheetId="32">#REF!</definedName>
    <definedName name="______DAT21" localSheetId="33">#REF!</definedName>
    <definedName name="______DAT21" localSheetId="34">#REF!</definedName>
    <definedName name="______DAT21" localSheetId="35">#REF!</definedName>
    <definedName name="______DAT21" localSheetId="37">#REF!</definedName>
    <definedName name="______DAT21" localSheetId="38">#REF!</definedName>
    <definedName name="______DAT21" localSheetId="39">#REF!</definedName>
    <definedName name="______DAT21" localSheetId="17">#REF!</definedName>
    <definedName name="______DAT21" localSheetId="18">#REF!</definedName>
    <definedName name="______DAT21" localSheetId="19">#REF!</definedName>
    <definedName name="______DAT21" localSheetId="20">#REF!</definedName>
    <definedName name="______DAT3" localSheetId="6">#REF!</definedName>
    <definedName name="______DAT3" localSheetId="15">#REF!</definedName>
    <definedName name="______DAT3" localSheetId="16">#REF!</definedName>
    <definedName name="______DAT3" localSheetId="7">#REF!</definedName>
    <definedName name="______DAT3" localSheetId="8">#REF!</definedName>
    <definedName name="______DAT3" localSheetId="9">#REF!</definedName>
    <definedName name="______DAT3" localSheetId="10">#REF!</definedName>
    <definedName name="______DAT3" localSheetId="11">#REF!</definedName>
    <definedName name="______DAT3" localSheetId="12">#REF!</definedName>
    <definedName name="______DAT3" localSheetId="13">#REF!</definedName>
    <definedName name="______DAT3" localSheetId="14">#REF!</definedName>
    <definedName name="______DAT3" localSheetId="22">#REF!</definedName>
    <definedName name="______DAT3" localSheetId="23">#REF!</definedName>
    <definedName name="______DAT3" localSheetId="25">#REF!</definedName>
    <definedName name="______DAT3" localSheetId="26">#REF!</definedName>
    <definedName name="______DAT3" localSheetId="28">#REF!</definedName>
    <definedName name="______DAT3" localSheetId="30">#REF!</definedName>
    <definedName name="______DAT3" localSheetId="32">#REF!</definedName>
    <definedName name="______DAT3" localSheetId="33">#REF!</definedName>
    <definedName name="______DAT3" localSheetId="34">#REF!</definedName>
    <definedName name="______DAT3" localSheetId="35">#REF!</definedName>
    <definedName name="______DAT3" localSheetId="37">#REF!</definedName>
    <definedName name="______DAT3" localSheetId="38">#REF!</definedName>
    <definedName name="______DAT3" localSheetId="39">#REF!</definedName>
    <definedName name="______DAT3" localSheetId="17">#REF!</definedName>
    <definedName name="______DAT3" localSheetId="18">#REF!</definedName>
    <definedName name="______DAT3" localSheetId="19">#REF!</definedName>
    <definedName name="______DAT3" localSheetId="20">#REF!</definedName>
    <definedName name="______DAT4" localSheetId="6">#REF!</definedName>
    <definedName name="______DAT4" localSheetId="15">#REF!</definedName>
    <definedName name="______DAT4" localSheetId="16">#REF!</definedName>
    <definedName name="______DAT4" localSheetId="7">#REF!</definedName>
    <definedName name="______DAT4" localSheetId="8">#REF!</definedName>
    <definedName name="______DAT4" localSheetId="9">#REF!</definedName>
    <definedName name="______DAT4" localSheetId="10">#REF!</definedName>
    <definedName name="______DAT4" localSheetId="11">#REF!</definedName>
    <definedName name="______DAT4" localSheetId="12">#REF!</definedName>
    <definedName name="______DAT4" localSheetId="13">#REF!</definedName>
    <definedName name="______DAT4" localSheetId="14">#REF!</definedName>
    <definedName name="______DAT4" localSheetId="22">#REF!</definedName>
    <definedName name="______DAT4" localSheetId="23">#REF!</definedName>
    <definedName name="______DAT4" localSheetId="25">#REF!</definedName>
    <definedName name="______DAT4" localSheetId="26">#REF!</definedName>
    <definedName name="______DAT4" localSheetId="28">#REF!</definedName>
    <definedName name="______DAT4" localSheetId="30">#REF!</definedName>
    <definedName name="______DAT4" localSheetId="32">#REF!</definedName>
    <definedName name="______DAT4" localSheetId="33">#REF!</definedName>
    <definedName name="______DAT4" localSheetId="34">#REF!</definedName>
    <definedName name="______DAT4" localSheetId="35">#REF!</definedName>
    <definedName name="______DAT4" localSheetId="37">#REF!</definedName>
    <definedName name="______DAT4" localSheetId="38">#REF!</definedName>
    <definedName name="______DAT4" localSheetId="39">#REF!</definedName>
    <definedName name="______DAT4" localSheetId="17">#REF!</definedName>
    <definedName name="______DAT4" localSheetId="18">#REF!</definedName>
    <definedName name="______DAT4" localSheetId="19">#REF!</definedName>
    <definedName name="______DAT4" localSheetId="20">#REF!</definedName>
    <definedName name="______DAT5" localSheetId="6">#REF!</definedName>
    <definedName name="______DAT5" localSheetId="15">#REF!</definedName>
    <definedName name="______DAT5" localSheetId="16">#REF!</definedName>
    <definedName name="______DAT5" localSheetId="7">#REF!</definedName>
    <definedName name="______DAT5" localSheetId="8">#REF!</definedName>
    <definedName name="______DAT5" localSheetId="9">#REF!</definedName>
    <definedName name="______DAT5" localSheetId="10">#REF!</definedName>
    <definedName name="______DAT5" localSheetId="11">#REF!</definedName>
    <definedName name="______DAT5" localSheetId="12">#REF!</definedName>
    <definedName name="______DAT5" localSheetId="13">#REF!</definedName>
    <definedName name="______DAT5" localSheetId="14">#REF!</definedName>
    <definedName name="______DAT5" localSheetId="22">#REF!</definedName>
    <definedName name="______DAT5" localSheetId="23">#REF!</definedName>
    <definedName name="______DAT5" localSheetId="25">#REF!</definedName>
    <definedName name="______DAT5" localSheetId="26">#REF!</definedName>
    <definedName name="______DAT5" localSheetId="28">#REF!</definedName>
    <definedName name="______DAT5" localSheetId="30">#REF!</definedName>
    <definedName name="______DAT5" localSheetId="32">#REF!</definedName>
    <definedName name="______DAT5" localSheetId="33">#REF!</definedName>
    <definedName name="______DAT5" localSheetId="34">#REF!</definedName>
    <definedName name="______DAT5" localSheetId="35">#REF!</definedName>
    <definedName name="______DAT5" localSheetId="37">#REF!</definedName>
    <definedName name="______DAT5" localSheetId="38">#REF!</definedName>
    <definedName name="______DAT5" localSheetId="39">#REF!</definedName>
    <definedName name="______DAT5" localSheetId="17">#REF!</definedName>
    <definedName name="______DAT5" localSheetId="18">#REF!</definedName>
    <definedName name="______DAT5" localSheetId="19">#REF!</definedName>
    <definedName name="______DAT5" localSheetId="20">#REF!</definedName>
    <definedName name="______DAT6" localSheetId="6">#REF!</definedName>
    <definedName name="______DAT6" localSheetId="15">#REF!</definedName>
    <definedName name="______DAT6" localSheetId="16">#REF!</definedName>
    <definedName name="______DAT6" localSheetId="7">#REF!</definedName>
    <definedName name="______DAT6" localSheetId="8">#REF!</definedName>
    <definedName name="______DAT6" localSheetId="9">#REF!</definedName>
    <definedName name="______DAT6" localSheetId="10">#REF!</definedName>
    <definedName name="______DAT6" localSheetId="11">#REF!</definedName>
    <definedName name="______DAT6" localSheetId="12">#REF!</definedName>
    <definedName name="______DAT6" localSheetId="13">#REF!</definedName>
    <definedName name="______DAT6" localSheetId="14">#REF!</definedName>
    <definedName name="______DAT6" localSheetId="22">#REF!</definedName>
    <definedName name="______DAT6" localSheetId="23">#REF!</definedName>
    <definedName name="______DAT6" localSheetId="25">#REF!</definedName>
    <definedName name="______DAT6" localSheetId="26">#REF!</definedName>
    <definedName name="______DAT6" localSheetId="28">#REF!</definedName>
    <definedName name="______DAT6" localSheetId="30">#REF!</definedName>
    <definedName name="______DAT6" localSheetId="32">#REF!</definedName>
    <definedName name="______DAT6" localSheetId="33">#REF!</definedName>
    <definedName name="______DAT6" localSheetId="34">#REF!</definedName>
    <definedName name="______DAT6" localSheetId="35">#REF!</definedName>
    <definedName name="______DAT6" localSheetId="37">#REF!</definedName>
    <definedName name="______DAT6" localSheetId="38">#REF!</definedName>
    <definedName name="______DAT6" localSheetId="39">#REF!</definedName>
    <definedName name="______DAT6" localSheetId="17">#REF!</definedName>
    <definedName name="______DAT6" localSheetId="18">#REF!</definedName>
    <definedName name="______DAT6" localSheetId="19">#REF!</definedName>
    <definedName name="______DAT6" localSheetId="20">#REF!</definedName>
    <definedName name="______DAT7" localSheetId="6">#REF!</definedName>
    <definedName name="______DAT7" localSheetId="15">#REF!</definedName>
    <definedName name="______DAT7" localSheetId="16">#REF!</definedName>
    <definedName name="______DAT7" localSheetId="7">#REF!</definedName>
    <definedName name="______DAT7" localSheetId="8">#REF!</definedName>
    <definedName name="______DAT7" localSheetId="9">#REF!</definedName>
    <definedName name="______DAT7" localSheetId="10">#REF!</definedName>
    <definedName name="______DAT7" localSheetId="11">#REF!</definedName>
    <definedName name="______DAT7" localSheetId="12">#REF!</definedName>
    <definedName name="______DAT7" localSheetId="13">#REF!</definedName>
    <definedName name="______DAT7" localSheetId="14">#REF!</definedName>
    <definedName name="______DAT7" localSheetId="22">#REF!</definedName>
    <definedName name="______DAT7" localSheetId="23">#REF!</definedName>
    <definedName name="______DAT7" localSheetId="25">#REF!</definedName>
    <definedName name="______DAT7" localSheetId="26">#REF!</definedName>
    <definedName name="______DAT7" localSheetId="28">#REF!</definedName>
    <definedName name="______DAT7" localSheetId="30">#REF!</definedName>
    <definedName name="______DAT7" localSheetId="32">#REF!</definedName>
    <definedName name="______DAT7" localSheetId="33">#REF!</definedName>
    <definedName name="______DAT7" localSheetId="34">#REF!</definedName>
    <definedName name="______DAT7" localSheetId="35">#REF!</definedName>
    <definedName name="______DAT7" localSheetId="37">#REF!</definedName>
    <definedName name="______DAT7" localSheetId="38">#REF!</definedName>
    <definedName name="______DAT7" localSheetId="39">#REF!</definedName>
    <definedName name="______DAT7" localSheetId="17">#REF!</definedName>
    <definedName name="______DAT7" localSheetId="18">#REF!</definedName>
    <definedName name="______DAT7" localSheetId="19">#REF!</definedName>
    <definedName name="______DAT7" localSheetId="20">#REF!</definedName>
    <definedName name="______DAT8" localSheetId="6">#REF!</definedName>
    <definedName name="______DAT8" localSheetId="15">#REF!</definedName>
    <definedName name="______DAT8" localSheetId="16">#REF!</definedName>
    <definedName name="______DAT8" localSheetId="7">#REF!</definedName>
    <definedName name="______DAT8" localSheetId="8">#REF!</definedName>
    <definedName name="______DAT8" localSheetId="9">#REF!</definedName>
    <definedName name="______DAT8" localSheetId="10">#REF!</definedName>
    <definedName name="______DAT8" localSheetId="11">#REF!</definedName>
    <definedName name="______DAT8" localSheetId="12">#REF!</definedName>
    <definedName name="______DAT8" localSheetId="13">#REF!</definedName>
    <definedName name="______DAT8" localSheetId="14">#REF!</definedName>
    <definedName name="______DAT8" localSheetId="22">#REF!</definedName>
    <definedName name="______DAT8" localSheetId="23">#REF!</definedName>
    <definedName name="______DAT8" localSheetId="25">#REF!</definedName>
    <definedName name="______DAT8" localSheetId="26">#REF!</definedName>
    <definedName name="______DAT8" localSheetId="28">#REF!</definedName>
    <definedName name="______DAT8" localSheetId="30">#REF!</definedName>
    <definedName name="______DAT8" localSheetId="32">#REF!</definedName>
    <definedName name="______DAT8" localSheetId="33">#REF!</definedName>
    <definedName name="______DAT8" localSheetId="34">#REF!</definedName>
    <definedName name="______DAT8" localSheetId="35">#REF!</definedName>
    <definedName name="______DAT8" localSheetId="37">#REF!</definedName>
    <definedName name="______DAT8" localSheetId="38">#REF!</definedName>
    <definedName name="______DAT8" localSheetId="39">#REF!</definedName>
    <definedName name="______DAT8" localSheetId="17">#REF!</definedName>
    <definedName name="______DAT8" localSheetId="18">#REF!</definedName>
    <definedName name="______DAT8" localSheetId="19">#REF!</definedName>
    <definedName name="______DAT8" localSheetId="20">#REF!</definedName>
    <definedName name="______DAT9" localSheetId="6">#REF!</definedName>
    <definedName name="______DAT9" localSheetId="15">#REF!</definedName>
    <definedName name="______DAT9" localSheetId="16">#REF!</definedName>
    <definedName name="______DAT9" localSheetId="7">#REF!</definedName>
    <definedName name="______DAT9" localSheetId="8">#REF!</definedName>
    <definedName name="______DAT9" localSheetId="9">#REF!</definedName>
    <definedName name="______DAT9" localSheetId="10">#REF!</definedName>
    <definedName name="______DAT9" localSheetId="11">#REF!</definedName>
    <definedName name="______DAT9" localSheetId="12">#REF!</definedName>
    <definedName name="______DAT9" localSheetId="13">#REF!</definedName>
    <definedName name="______DAT9" localSheetId="14">#REF!</definedName>
    <definedName name="______DAT9" localSheetId="22">#REF!</definedName>
    <definedName name="______DAT9" localSheetId="23">#REF!</definedName>
    <definedName name="______DAT9" localSheetId="25">#REF!</definedName>
    <definedName name="______DAT9" localSheetId="26">#REF!</definedName>
    <definedName name="______DAT9" localSheetId="28">#REF!</definedName>
    <definedName name="______DAT9" localSheetId="30">#REF!</definedName>
    <definedName name="______DAT9" localSheetId="32">#REF!</definedName>
    <definedName name="______DAT9" localSheetId="33">#REF!</definedName>
    <definedName name="______DAT9" localSheetId="34">#REF!</definedName>
    <definedName name="______DAT9" localSheetId="35">#REF!</definedName>
    <definedName name="______DAT9" localSheetId="37">#REF!</definedName>
    <definedName name="______DAT9" localSheetId="38">#REF!</definedName>
    <definedName name="______DAT9" localSheetId="39">#REF!</definedName>
    <definedName name="______DAT9" localSheetId="17">#REF!</definedName>
    <definedName name="______DAT9" localSheetId="18">#REF!</definedName>
    <definedName name="______DAT9" localSheetId="19">#REF!</definedName>
    <definedName name="______DAT9" localSheetId="20">#REF!</definedName>
    <definedName name="_____DAT1" localSheetId="6">#REF!</definedName>
    <definedName name="_____DAT1" localSheetId="15">#REF!</definedName>
    <definedName name="_____DAT1" localSheetId="16">#REF!</definedName>
    <definedName name="_____DAT1" localSheetId="7">#REF!</definedName>
    <definedName name="_____DAT1" localSheetId="8">#REF!</definedName>
    <definedName name="_____DAT1" localSheetId="9">#REF!</definedName>
    <definedName name="_____DAT1" localSheetId="10">#REF!</definedName>
    <definedName name="_____DAT1" localSheetId="11">#REF!</definedName>
    <definedName name="_____DAT1" localSheetId="12">#REF!</definedName>
    <definedName name="_____DAT1" localSheetId="13">#REF!</definedName>
    <definedName name="_____DAT1" localSheetId="14">#REF!</definedName>
    <definedName name="_____DAT1" localSheetId="22">#REF!</definedName>
    <definedName name="_____DAT1" localSheetId="23">#REF!</definedName>
    <definedName name="_____DAT1" localSheetId="25">#REF!</definedName>
    <definedName name="_____DAT1" localSheetId="26">#REF!</definedName>
    <definedName name="_____DAT1" localSheetId="28">#REF!</definedName>
    <definedName name="_____DAT1" localSheetId="30">#REF!</definedName>
    <definedName name="_____DAT1" localSheetId="32">#REF!</definedName>
    <definedName name="_____DAT1" localSheetId="33">#REF!</definedName>
    <definedName name="_____DAT1" localSheetId="34">#REF!</definedName>
    <definedName name="_____DAT1" localSheetId="35">#REF!</definedName>
    <definedName name="_____DAT1" localSheetId="37">#REF!</definedName>
    <definedName name="_____DAT1" localSheetId="38">#REF!</definedName>
    <definedName name="_____DAT1" localSheetId="39">#REF!</definedName>
    <definedName name="_____DAT1" localSheetId="17">#REF!</definedName>
    <definedName name="_____DAT1" localSheetId="18">#REF!</definedName>
    <definedName name="_____DAT1" localSheetId="19">#REF!</definedName>
    <definedName name="_____DAT1" localSheetId="20">#REF!</definedName>
    <definedName name="_____DAT10" localSheetId="6">#REF!</definedName>
    <definedName name="_____DAT10" localSheetId="15">#REF!</definedName>
    <definedName name="_____DAT10" localSheetId="16">#REF!</definedName>
    <definedName name="_____DAT10" localSheetId="7">#REF!</definedName>
    <definedName name="_____DAT10" localSheetId="8">#REF!</definedName>
    <definedName name="_____DAT10" localSheetId="9">#REF!</definedName>
    <definedName name="_____DAT10" localSheetId="10">#REF!</definedName>
    <definedName name="_____DAT10" localSheetId="11">#REF!</definedName>
    <definedName name="_____DAT10" localSheetId="12">#REF!</definedName>
    <definedName name="_____DAT10" localSheetId="13">#REF!</definedName>
    <definedName name="_____DAT10" localSheetId="14">#REF!</definedName>
    <definedName name="_____DAT10" localSheetId="22">#REF!</definedName>
    <definedName name="_____DAT10" localSheetId="23">#REF!</definedName>
    <definedName name="_____DAT10" localSheetId="25">#REF!</definedName>
    <definedName name="_____DAT10" localSheetId="26">#REF!</definedName>
    <definedName name="_____DAT10" localSheetId="28">#REF!</definedName>
    <definedName name="_____DAT10" localSheetId="30">#REF!</definedName>
    <definedName name="_____DAT10" localSheetId="32">#REF!</definedName>
    <definedName name="_____DAT10" localSheetId="33">#REF!</definedName>
    <definedName name="_____DAT10" localSheetId="34">#REF!</definedName>
    <definedName name="_____DAT10" localSheetId="35">#REF!</definedName>
    <definedName name="_____DAT10" localSheetId="37">#REF!</definedName>
    <definedName name="_____DAT10" localSheetId="38">#REF!</definedName>
    <definedName name="_____DAT10" localSheetId="39">#REF!</definedName>
    <definedName name="_____DAT10" localSheetId="17">#REF!</definedName>
    <definedName name="_____DAT10" localSheetId="18">#REF!</definedName>
    <definedName name="_____DAT10" localSheetId="19">#REF!</definedName>
    <definedName name="_____DAT10" localSheetId="20">#REF!</definedName>
    <definedName name="_____DAT11" localSheetId="6">#REF!</definedName>
    <definedName name="_____DAT11" localSheetId="15">#REF!</definedName>
    <definedName name="_____DAT11" localSheetId="16">#REF!</definedName>
    <definedName name="_____DAT11" localSheetId="7">#REF!</definedName>
    <definedName name="_____DAT11" localSheetId="8">#REF!</definedName>
    <definedName name="_____DAT11" localSheetId="9">#REF!</definedName>
    <definedName name="_____DAT11" localSheetId="10">#REF!</definedName>
    <definedName name="_____DAT11" localSheetId="11">#REF!</definedName>
    <definedName name="_____DAT11" localSheetId="12">#REF!</definedName>
    <definedName name="_____DAT11" localSheetId="13">#REF!</definedName>
    <definedName name="_____DAT11" localSheetId="14">#REF!</definedName>
    <definedName name="_____DAT11" localSheetId="22">#REF!</definedName>
    <definedName name="_____DAT11" localSheetId="23">#REF!</definedName>
    <definedName name="_____DAT11" localSheetId="25">#REF!</definedName>
    <definedName name="_____DAT11" localSheetId="26">#REF!</definedName>
    <definedName name="_____DAT11" localSheetId="28">#REF!</definedName>
    <definedName name="_____DAT11" localSheetId="30">#REF!</definedName>
    <definedName name="_____DAT11" localSheetId="32">#REF!</definedName>
    <definedName name="_____DAT11" localSheetId="33">#REF!</definedName>
    <definedName name="_____DAT11" localSheetId="34">#REF!</definedName>
    <definedName name="_____DAT11" localSheetId="35">#REF!</definedName>
    <definedName name="_____DAT11" localSheetId="37">#REF!</definedName>
    <definedName name="_____DAT11" localSheetId="38">#REF!</definedName>
    <definedName name="_____DAT11" localSheetId="39">#REF!</definedName>
    <definedName name="_____DAT11" localSheetId="17">#REF!</definedName>
    <definedName name="_____DAT11" localSheetId="18">#REF!</definedName>
    <definedName name="_____DAT11" localSheetId="19">#REF!</definedName>
    <definedName name="_____DAT11" localSheetId="20">#REF!</definedName>
    <definedName name="_____DAT12" localSheetId="6">#REF!</definedName>
    <definedName name="_____DAT12" localSheetId="15">#REF!</definedName>
    <definedName name="_____DAT12" localSheetId="16">#REF!</definedName>
    <definedName name="_____DAT12" localSheetId="7">#REF!</definedName>
    <definedName name="_____DAT12" localSheetId="8">#REF!</definedName>
    <definedName name="_____DAT12" localSheetId="9">#REF!</definedName>
    <definedName name="_____DAT12" localSheetId="10">#REF!</definedName>
    <definedName name="_____DAT12" localSheetId="11">#REF!</definedName>
    <definedName name="_____DAT12" localSheetId="12">#REF!</definedName>
    <definedName name="_____DAT12" localSheetId="13">#REF!</definedName>
    <definedName name="_____DAT12" localSheetId="14">#REF!</definedName>
    <definedName name="_____DAT12" localSheetId="22">#REF!</definedName>
    <definedName name="_____DAT12" localSheetId="23">#REF!</definedName>
    <definedName name="_____DAT12" localSheetId="25">#REF!</definedName>
    <definedName name="_____DAT12" localSheetId="26">#REF!</definedName>
    <definedName name="_____DAT12" localSheetId="28">#REF!</definedName>
    <definedName name="_____DAT12" localSheetId="30">#REF!</definedName>
    <definedName name="_____DAT12" localSheetId="32">#REF!</definedName>
    <definedName name="_____DAT12" localSheetId="33">#REF!</definedName>
    <definedName name="_____DAT12" localSheetId="34">#REF!</definedName>
    <definedName name="_____DAT12" localSheetId="35">#REF!</definedName>
    <definedName name="_____DAT12" localSheetId="37">#REF!</definedName>
    <definedName name="_____DAT12" localSheetId="38">#REF!</definedName>
    <definedName name="_____DAT12" localSheetId="39">#REF!</definedName>
    <definedName name="_____DAT12" localSheetId="17">#REF!</definedName>
    <definedName name="_____DAT12" localSheetId="18">#REF!</definedName>
    <definedName name="_____DAT12" localSheetId="19">#REF!</definedName>
    <definedName name="_____DAT12" localSheetId="20">#REF!</definedName>
    <definedName name="_____DAT13" localSheetId="6">#REF!</definedName>
    <definedName name="_____DAT13" localSheetId="15">#REF!</definedName>
    <definedName name="_____DAT13" localSheetId="16">#REF!</definedName>
    <definedName name="_____DAT13" localSheetId="7">#REF!</definedName>
    <definedName name="_____DAT13" localSheetId="8">#REF!</definedName>
    <definedName name="_____DAT13" localSheetId="9">#REF!</definedName>
    <definedName name="_____DAT13" localSheetId="10">#REF!</definedName>
    <definedName name="_____DAT13" localSheetId="11">#REF!</definedName>
    <definedName name="_____DAT13" localSheetId="12">#REF!</definedName>
    <definedName name="_____DAT13" localSheetId="13">#REF!</definedName>
    <definedName name="_____DAT13" localSheetId="14">#REF!</definedName>
    <definedName name="_____DAT13" localSheetId="22">#REF!</definedName>
    <definedName name="_____DAT13" localSheetId="23">#REF!</definedName>
    <definedName name="_____DAT13" localSheetId="25">#REF!</definedName>
    <definedName name="_____DAT13" localSheetId="26">#REF!</definedName>
    <definedName name="_____DAT13" localSheetId="28">#REF!</definedName>
    <definedName name="_____DAT13" localSheetId="30">#REF!</definedName>
    <definedName name="_____DAT13" localSheetId="32">#REF!</definedName>
    <definedName name="_____DAT13" localSheetId="33">#REF!</definedName>
    <definedName name="_____DAT13" localSheetId="34">#REF!</definedName>
    <definedName name="_____DAT13" localSheetId="35">#REF!</definedName>
    <definedName name="_____DAT13" localSheetId="37">#REF!</definedName>
    <definedName name="_____DAT13" localSheetId="38">#REF!</definedName>
    <definedName name="_____DAT13" localSheetId="39">#REF!</definedName>
    <definedName name="_____DAT13" localSheetId="17">#REF!</definedName>
    <definedName name="_____DAT13" localSheetId="18">#REF!</definedName>
    <definedName name="_____DAT13" localSheetId="19">#REF!</definedName>
    <definedName name="_____DAT13" localSheetId="20">#REF!</definedName>
    <definedName name="_____DAT14" localSheetId="6">#REF!</definedName>
    <definedName name="_____DAT14" localSheetId="15">#REF!</definedName>
    <definedName name="_____DAT14" localSheetId="16">#REF!</definedName>
    <definedName name="_____DAT14" localSheetId="7">#REF!</definedName>
    <definedName name="_____DAT14" localSheetId="8">#REF!</definedName>
    <definedName name="_____DAT14" localSheetId="9">#REF!</definedName>
    <definedName name="_____DAT14" localSheetId="10">#REF!</definedName>
    <definedName name="_____DAT14" localSheetId="11">#REF!</definedName>
    <definedName name="_____DAT14" localSheetId="12">#REF!</definedName>
    <definedName name="_____DAT14" localSheetId="13">#REF!</definedName>
    <definedName name="_____DAT14" localSheetId="14">#REF!</definedName>
    <definedName name="_____DAT14" localSheetId="22">#REF!</definedName>
    <definedName name="_____DAT14" localSheetId="23">#REF!</definedName>
    <definedName name="_____DAT14" localSheetId="25">#REF!</definedName>
    <definedName name="_____DAT14" localSheetId="26">#REF!</definedName>
    <definedName name="_____DAT14" localSheetId="28">#REF!</definedName>
    <definedName name="_____DAT14" localSheetId="30">#REF!</definedName>
    <definedName name="_____DAT14" localSheetId="32">#REF!</definedName>
    <definedName name="_____DAT14" localSheetId="33">#REF!</definedName>
    <definedName name="_____DAT14" localSheetId="34">#REF!</definedName>
    <definedName name="_____DAT14" localSheetId="35">#REF!</definedName>
    <definedName name="_____DAT14" localSheetId="37">#REF!</definedName>
    <definedName name="_____DAT14" localSheetId="38">#REF!</definedName>
    <definedName name="_____DAT14" localSheetId="39">#REF!</definedName>
    <definedName name="_____DAT14" localSheetId="17">#REF!</definedName>
    <definedName name="_____DAT14" localSheetId="18">#REF!</definedName>
    <definedName name="_____DAT14" localSheetId="19">#REF!</definedName>
    <definedName name="_____DAT14" localSheetId="20">#REF!</definedName>
    <definedName name="_____DAT15" localSheetId="6">#REF!</definedName>
    <definedName name="_____DAT15" localSheetId="15">#REF!</definedName>
    <definedName name="_____DAT15" localSheetId="16">#REF!</definedName>
    <definedName name="_____DAT15" localSheetId="7">#REF!</definedName>
    <definedName name="_____DAT15" localSheetId="8">#REF!</definedName>
    <definedName name="_____DAT15" localSheetId="9">#REF!</definedName>
    <definedName name="_____DAT15" localSheetId="10">#REF!</definedName>
    <definedName name="_____DAT15" localSheetId="11">#REF!</definedName>
    <definedName name="_____DAT15" localSheetId="12">#REF!</definedName>
    <definedName name="_____DAT15" localSheetId="13">#REF!</definedName>
    <definedName name="_____DAT15" localSheetId="14">#REF!</definedName>
    <definedName name="_____DAT15" localSheetId="22">#REF!</definedName>
    <definedName name="_____DAT15" localSheetId="23">#REF!</definedName>
    <definedName name="_____DAT15" localSheetId="25">#REF!</definedName>
    <definedName name="_____DAT15" localSheetId="26">#REF!</definedName>
    <definedName name="_____DAT15" localSheetId="28">#REF!</definedName>
    <definedName name="_____DAT15" localSheetId="30">#REF!</definedName>
    <definedName name="_____DAT15" localSheetId="32">#REF!</definedName>
    <definedName name="_____DAT15" localSheetId="33">#REF!</definedName>
    <definedName name="_____DAT15" localSheetId="34">#REF!</definedName>
    <definedName name="_____DAT15" localSheetId="35">#REF!</definedName>
    <definedName name="_____DAT15" localSheetId="37">#REF!</definedName>
    <definedName name="_____DAT15" localSheetId="38">#REF!</definedName>
    <definedName name="_____DAT15" localSheetId="39">#REF!</definedName>
    <definedName name="_____DAT15" localSheetId="17">#REF!</definedName>
    <definedName name="_____DAT15" localSheetId="18">#REF!</definedName>
    <definedName name="_____DAT15" localSheetId="19">#REF!</definedName>
    <definedName name="_____DAT15" localSheetId="20">#REF!</definedName>
    <definedName name="_____DAT16" localSheetId="6">#REF!</definedName>
    <definedName name="_____DAT16" localSheetId="15">#REF!</definedName>
    <definedName name="_____DAT16" localSheetId="16">#REF!</definedName>
    <definedName name="_____DAT16" localSheetId="7">#REF!</definedName>
    <definedName name="_____DAT16" localSheetId="8">#REF!</definedName>
    <definedName name="_____DAT16" localSheetId="9">#REF!</definedName>
    <definedName name="_____DAT16" localSheetId="10">#REF!</definedName>
    <definedName name="_____DAT16" localSheetId="11">#REF!</definedName>
    <definedName name="_____DAT16" localSheetId="12">#REF!</definedName>
    <definedName name="_____DAT16" localSheetId="13">#REF!</definedName>
    <definedName name="_____DAT16" localSheetId="14">#REF!</definedName>
    <definedName name="_____DAT16" localSheetId="22">#REF!</definedName>
    <definedName name="_____DAT16" localSheetId="23">#REF!</definedName>
    <definedName name="_____DAT16" localSheetId="25">#REF!</definedName>
    <definedName name="_____DAT16" localSheetId="26">#REF!</definedName>
    <definedName name="_____DAT16" localSheetId="28">#REF!</definedName>
    <definedName name="_____DAT16" localSheetId="30">#REF!</definedName>
    <definedName name="_____DAT16" localSheetId="32">#REF!</definedName>
    <definedName name="_____DAT16" localSheetId="33">#REF!</definedName>
    <definedName name="_____DAT16" localSheetId="34">#REF!</definedName>
    <definedName name="_____DAT16" localSheetId="35">#REF!</definedName>
    <definedName name="_____DAT16" localSheetId="37">#REF!</definedName>
    <definedName name="_____DAT16" localSheetId="38">#REF!</definedName>
    <definedName name="_____DAT16" localSheetId="39">#REF!</definedName>
    <definedName name="_____DAT16" localSheetId="17">#REF!</definedName>
    <definedName name="_____DAT16" localSheetId="18">#REF!</definedName>
    <definedName name="_____DAT16" localSheetId="19">#REF!</definedName>
    <definedName name="_____DAT16" localSheetId="20">#REF!</definedName>
    <definedName name="_____DAT17" localSheetId="6">#REF!</definedName>
    <definedName name="_____DAT17" localSheetId="15">#REF!</definedName>
    <definedName name="_____DAT17" localSheetId="16">#REF!</definedName>
    <definedName name="_____DAT17" localSheetId="7">#REF!</definedName>
    <definedName name="_____DAT17" localSheetId="8">#REF!</definedName>
    <definedName name="_____DAT17" localSheetId="9">#REF!</definedName>
    <definedName name="_____DAT17" localSheetId="10">#REF!</definedName>
    <definedName name="_____DAT17" localSheetId="11">#REF!</definedName>
    <definedName name="_____DAT17" localSheetId="12">#REF!</definedName>
    <definedName name="_____DAT17" localSheetId="13">#REF!</definedName>
    <definedName name="_____DAT17" localSheetId="14">#REF!</definedName>
    <definedName name="_____DAT17" localSheetId="22">#REF!</definedName>
    <definedName name="_____DAT17" localSheetId="23">#REF!</definedName>
    <definedName name="_____DAT17" localSheetId="25">#REF!</definedName>
    <definedName name="_____DAT17" localSheetId="26">#REF!</definedName>
    <definedName name="_____DAT17" localSheetId="28">#REF!</definedName>
    <definedName name="_____DAT17" localSheetId="30">#REF!</definedName>
    <definedName name="_____DAT17" localSheetId="32">#REF!</definedName>
    <definedName name="_____DAT17" localSheetId="33">#REF!</definedName>
    <definedName name="_____DAT17" localSheetId="34">#REF!</definedName>
    <definedName name="_____DAT17" localSheetId="35">#REF!</definedName>
    <definedName name="_____DAT17" localSheetId="37">#REF!</definedName>
    <definedName name="_____DAT17" localSheetId="38">#REF!</definedName>
    <definedName name="_____DAT17" localSheetId="39">#REF!</definedName>
    <definedName name="_____DAT17" localSheetId="17">#REF!</definedName>
    <definedName name="_____DAT17" localSheetId="18">#REF!</definedName>
    <definedName name="_____DAT17" localSheetId="19">#REF!</definedName>
    <definedName name="_____DAT17" localSheetId="20">#REF!</definedName>
    <definedName name="_____DAT18" localSheetId="6">#REF!</definedName>
    <definedName name="_____DAT18" localSheetId="15">#REF!</definedName>
    <definedName name="_____DAT18" localSheetId="16">#REF!</definedName>
    <definedName name="_____DAT18" localSheetId="7">#REF!</definedName>
    <definedName name="_____DAT18" localSheetId="8">#REF!</definedName>
    <definedName name="_____DAT18" localSheetId="9">#REF!</definedName>
    <definedName name="_____DAT18" localSheetId="10">#REF!</definedName>
    <definedName name="_____DAT18" localSheetId="11">#REF!</definedName>
    <definedName name="_____DAT18" localSheetId="12">#REF!</definedName>
    <definedName name="_____DAT18" localSheetId="13">#REF!</definedName>
    <definedName name="_____DAT18" localSheetId="14">#REF!</definedName>
    <definedName name="_____DAT18" localSheetId="22">#REF!</definedName>
    <definedName name="_____DAT18" localSheetId="23">#REF!</definedName>
    <definedName name="_____DAT18" localSheetId="25">#REF!</definedName>
    <definedName name="_____DAT18" localSheetId="26">#REF!</definedName>
    <definedName name="_____DAT18" localSheetId="28">#REF!</definedName>
    <definedName name="_____DAT18" localSheetId="30">#REF!</definedName>
    <definedName name="_____DAT18" localSheetId="32">#REF!</definedName>
    <definedName name="_____DAT18" localSheetId="33">#REF!</definedName>
    <definedName name="_____DAT18" localSheetId="34">#REF!</definedName>
    <definedName name="_____DAT18" localSheetId="35">#REF!</definedName>
    <definedName name="_____DAT18" localSheetId="37">#REF!</definedName>
    <definedName name="_____DAT18" localSheetId="38">#REF!</definedName>
    <definedName name="_____DAT18" localSheetId="39">#REF!</definedName>
    <definedName name="_____DAT18" localSheetId="17">#REF!</definedName>
    <definedName name="_____DAT18" localSheetId="18">#REF!</definedName>
    <definedName name="_____DAT18" localSheetId="19">#REF!</definedName>
    <definedName name="_____DAT18" localSheetId="20">#REF!</definedName>
    <definedName name="_____DAT19" localSheetId="6">#REF!</definedName>
    <definedName name="_____DAT19" localSheetId="15">#REF!</definedName>
    <definedName name="_____DAT19" localSheetId="16">#REF!</definedName>
    <definedName name="_____DAT19" localSheetId="7">#REF!</definedName>
    <definedName name="_____DAT19" localSheetId="8">#REF!</definedName>
    <definedName name="_____DAT19" localSheetId="9">#REF!</definedName>
    <definedName name="_____DAT19" localSheetId="10">#REF!</definedName>
    <definedName name="_____DAT19" localSheetId="11">#REF!</definedName>
    <definedName name="_____DAT19" localSheetId="12">#REF!</definedName>
    <definedName name="_____DAT19" localSheetId="13">#REF!</definedName>
    <definedName name="_____DAT19" localSheetId="14">#REF!</definedName>
    <definedName name="_____DAT19" localSheetId="22">#REF!</definedName>
    <definedName name="_____DAT19" localSheetId="23">#REF!</definedName>
    <definedName name="_____DAT19" localSheetId="25">#REF!</definedName>
    <definedName name="_____DAT19" localSheetId="26">#REF!</definedName>
    <definedName name="_____DAT19" localSheetId="28">#REF!</definedName>
    <definedName name="_____DAT19" localSheetId="30">#REF!</definedName>
    <definedName name="_____DAT19" localSheetId="32">#REF!</definedName>
    <definedName name="_____DAT19" localSheetId="33">#REF!</definedName>
    <definedName name="_____DAT19" localSheetId="34">#REF!</definedName>
    <definedName name="_____DAT19" localSheetId="35">#REF!</definedName>
    <definedName name="_____DAT19" localSheetId="37">#REF!</definedName>
    <definedName name="_____DAT19" localSheetId="38">#REF!</definedName>
    <definedName name="_____DAT19" localSheetId="39">#REF!</definedName>
    <definedName name="_____DAT19" localSheetId="17">#REF!</definedName>
    <definedName name="_____DAT19" localSheetId="18">#REF!</definedName>
    <definedName name="_____DAT19" localSheetId="19">#REF!</definedName>
    <definedName name="_____DAT19" localSheetId="20">#REF!</definedName>
    <definedName name="_____DAT2" localSheetId="6">#REF!</definedName>
    <definedName name="_____DAT2" localSheetId="15">#REF!</definedName>
    <definedName name="_____DAT2" localSheetId="16">#REF!</definedName>
    <definedName name="_____DAT2" localSheetId="7">#REF!</definedName>
    <definedName name="_____DAT2" localSheetId="8">#REF!</definedName>
    <definedName name="_____DAT2" localSheetId="9">#REF!</definedName>
    <definedName name="_____DAT2" localSheetId="10">#REF!</definedName>
    <definedName name="_____DAT2" localSheetId="11">#REF!</definedName>
    <definedName name="_____DAT2" localSheetId="12">#REF!</definedName>
    <definedName name="_____DAT2" localSheetId="13">#REF!</definedName>
    <definedName name="_____DAT2" localSheetId="14">#REF!</definedName>
    <definedName name="_____DAT2" localSheetId="22">#REF!</definedName>
    <definedName name="_____DAT2" localSheetId="23">#REF!</definedName>
    <definedName name="_____DAT2" localSheetId="25">#REF!</definedName>
    <definedName name="_____DAT2" localSheetId="26">#REF!</definedName>
    <definedName name="_____DAT2" localSheetId="28">#REF!</definedName>
    <definedName name="_____DAT2" localSheetId="30">#REF!</definedName>
    <definedName name="_____DAT2" localSheetId="32">#REF!</definedName>
    <definedName name="_____DAT2" localSheetId="33">#REF!</definedName>
    <definedName name="_____DAT2" localSheetId="34">#REF!</definedName>
    <definedName name="_____DAT2" localSheetId="35">#REF!</definedName>
    <definedName name="_____DAT2" localSheetId="37">#REF!</definedName>
    <definedName name="_____DAT2" localSheetId="38">#REF!</definedName>
    <definedName name="_____DAT2" localSheetId="39">#REF!</definedName>
    <definedName name="_____DAT2" localSheetId="17">#REF!</definedName>
    <definedName name="_____DAT2" localSheetId="18">#REF!</definedName>
    <definedName name="_____DAT2" localSheetId="19">#REF!</definedName>
    <definedName name="_____DAT2" localSheetId="20">#REF!</definedName>
    <definedName name="_____DAT20" localSheetId="6">#REF!</definedName>
    <definedName name="_____DAT20" localSheetId="15">#REF!</definedName>
    <definedName name="_____DAT20" localSheetId="16">#REF!</definedName>
    <definedName name="_____DAT20" localSheetId="7">#REF!</definedName>
    <definedName name="_____DAT20" localSheetId="8">#REF!</definedName>
    <definedName name="_____DAT20" localSheetId="9">#REF!</definedName>
    <definedName name="_____DAT20" localSheetId="10">#REF!</definedName>
    <definedName name="_____DAT20" localSheetId="11">#REF!</definedName>
    <definedName name="_____DAT20" localSheetId="12">#REF!</definedName>
    <definedName name="_____DAT20" localSheetId="13">#REF!</definedName>
    <definedName name="_____DAT20" localSheetId="14">#REF!</definedName>
    <definedName name="_____DAT20" localSheetId="22">#REF!</definedName>
    <definedName name="_____DAT20" localSheetId="23">#REF!</definedName>
    <definedName name="_____DAT20" localSheetId="25">#REF!</definedName>
    <definedName name="_____DAT20" localSheetId="26">#REF!</definedName>
    <definedName name="_____DAT20" localSheetId="28">#REF!</definedName>
    <definedName name="_____DAT20" localSheetId="30">#REF!</definedName>
    <definedName name="_____DAT20" localSheetId="32">#REF!</definedName>
    <definedName name="_____DAT20" localSheetId="33">#REF!</definedName>
    <definedName name="_____DAT20" localSheetId="34">#REF!</definedName>
    <definedName name="_____DAT20" localSheetId="35">#REF!</definedName>
    <definedName name="_____DAT20" localSheetId="37">#REF!</definedName>
    <definedName name="_____DAT20" localSheetId="38">#REF!</definedName>
    <definedName name="_____DAT20" localSheetId="39">#REF!</definedName>
    <definedName name="_____DAT20" localSheetId="17">#REF!</definedName>
    <definedName name="_____DAT20" localSheetId="18">#REF!</definedName>
    <definedName name="_____DAT20" localSheetId="19">#REF!</definedName>
    <definedName name="_____DAT20" localSheetId="20">#REF!</definedName>
    <definedName name="_____DAT21" localSheetId="6">#REF!</definedName>
    <definedName name="_____DAT21" localSheetId="15">#REF!</definedName>
    <definedName name="_____DAT21" localSheetId="16">#REF!</definedName>
    <definedName name="_____DAT21" localSheetId="7">#REF!</definedName>
    <definedName name="_____DAT21" localSheetId="8">#REF!</definedName>
    <definedName name="_____DAT21" localSheetId="9">#REF!</definedName>
    <definedName name="_____DAT21" localSheetId="10">#REF!</definedName>
    <definedName name="_____DAT21" localSheetId="11">#REF!</definedName>
    <definedName name="_____DAT21" localSheetId="12">#REF!</definedName>
    <definedName name="_____DAT21" localSheetId="13">#REF!</definedName>
    <definedName name="_____DAT21" localSheetId="14">#REF!</definedName>
    <definedName name="_____DAT21" localSheetId="22">#REF!</definedName>
    <definedName name="_____DAT21" localSheetId="23">#REF!</definedName>
    <definedName name="_____DAT21" localSheetId="25">#REF!</definedName>
    <definedName name="_____DAT21" localSheetId="26">#REF!</definedName>
    <definedName name="_____DAT21" localSheetId="28">#REF!</definedName>
    <definedName name="_____DAT21" localSheetId="30">#REF!</definedName>
    <definedName name="_____DAT21" localSheetId="32">#REF!</definedName>
    <definedName name="_____DAT21" localSheetId="33">#REF!</definedName>
    <definedName name="_____DAT21" localSheetId="34">#REF!</definedName>
    <definedName name="_____DAT21" localSheetId="35">#REF!</definedName>
    <definedName name="_____DAT21" localSheetId="37">#REF!</definedName>
    <definedName name="_____DAT21" localSheetId="38">#REF!</definedName>
    <definedName name="_____DAT21" localSheetId="39">#REF!</definedName>
    <definedName name="_____DAT21" localSheetId="17">#REF!</definedName>
    <definedName name="_____DAT21" localSheetId="18">#REF!</definedName>
    <definedName name="_____DAT21" localSheetId="19">#REF!</definedName>
    <definedName name="_____DAT21" localSheetId="20">#REF!</definedName>
    <definedName name="_____DAT3" localSheetId="6">#REF!</definedName>
    <definedName name="_____DAT3" localSheetId="15">#REF!</definedName>
    <definedName name="_____DAT3" localSheetId="16">#REF!</definedName>
    <definedName name="_____DAT3" localSheetId="7">#REF!</definedName>
    <definedName name="_____DAT3" localSheetId="8">#REF!</definedName>
    <definedName name="_____DAT3" localSheetId="9">#REF!</definedName>
    <definedName name="_____DAT3" localSheetId="10">#REF!</definedName>
    <definedName name="_____DAT3" localSheetId="11">#REF!</definedName>
    <definedName name="_____DAT3" localSheetId="12">#REF!</definedName>
    <definedName name="_____DAT3" localSheetId="13">#REF!</definedName>
    <definedName name="_____DAT3" localSheetId="14">#REF!</definedName>
    <definedName name="_____DAT3" localSheetId="22">#REF!</definedName>
    <definedName name="_____DAT3" localSheetId="23">#REF!</definedName>
    <definedName name="_____DAT3" localSheetId="25">#REF!</definedName>
    <definedName name="_____DAT3" localSheetId="26">#REF!</definedName>
    <definedName name="_____DAT3" localSheetId="28">#REF!</definedName>
    <definedName name="_____DAT3" localSheetId="30">#REF!</definedName>
    <definedName name="_____DAT3" localSheetId="32">#REF!</definedName>
    <definedName name="_____DAT3" localSheetId="33">#REF!</definedName>
    <definedName name="_____DAT3" localSheetId="34">#REF!</definedName>
    <definedName name="_____DAT3" localSheetId="35">#REF!</definedName>
    <definedName name="_____DAT3" localSheetId="37">#REF!</definedName>
    <definedName name="_____DAT3" localSheetId="38">#REF!</definedName>
    <definedName name="_____DAT3" localSheetId="39">#REF!</definedName>
    <definedName name="_____DAT3" localSheetId="17">#REF!</definedName>
    <definedName name="_____DAT3" localSheetId="18">#REF!</definedName>
    <definedName name="_____DAT3" localSheetId="19">#REF!</definedName>
    <definedName name="_____DAT3" localSheetId="20">#REF!</definedName>
    <definedName name="_____DAT4" localSheetId="6">#REF!</definedName>
    <definedName name="_____DAT4" localSheetId="15">#REF!</definedName>
    <definedName name="_____DAT4" localSheetId="16">#REF!</definedName>
    <definedName name="_____DAT4" localSheetId="7">#REF!</definedName>
    <definedName name="_____DAT4" localSheetId="8">#REF!</definedName>
    <definedName name="_____DAT4" localSheetId="9">#REF!</definedName>
    <definedName name="_____DAT4" localSheetId="10">#REF!</definedName>
    <definedName name="_____DAT4" localSheetId="11">#REF!</definedName>
    <definedName name="_____DAT4" localSheetId="12">#REF!</definedName>
    <definedName name="_____DAT4" localSheetId="13">#REF!</definedName>
    <definedName name="_____DAT4" localSheetId="14">#REF!</definedName>
    <definedName name="_____DAT4" localSheetId="22">#REF!</definedName>
    <definedName name="_____DAT4" localSheetId="23">#REF!</definedName>
    <definedName name="_____DAT4" localSheetId="25">#REF!</definedName>
    <definedName name="_____DAT4" localSheetId="26">#REF!</definedName>
    <definedName name="_____DAT4" localSheetId="28">#REF!</definedName>
    <definedName name="_____DAT4" localSheetId="30">#REF!</definedName>
    <definedName name="_____DAT4" localSheetId="32">#REF!</definedName>
    <definedName name="_____DAT4" localSheetId="33">#REF!</definedName>
    <definedName name="_____DAT4" localSheetId="34">#REF!</definedName>
    <definedName name="_____DAT4" localSheetId="35">#REF!</definedName>
    <definedName name="_____DAT4" localSheetId="37">#REF!</definedName>
    <definedName name="_____DAT4" localSheetId="38">#REF!</definedName>
    <definedName name="_____DAT4" localSheetId="39">#REF!</definedName>
    <definedName name="_____DAT4" localSheetId="17">#REF!</definedName>
    <definedName name="_____DAT4" localSheetId="18">#REF!</definedName>
    <definedName name="_____DAT4" localSheetId="19">#REF!</definedName>
    <definedName name="_____DAT4" localSheetId="20">#REF!</definedName>
    <definedName name="_____DAT5" localSheetId="6">#REF!</definedName>
    <definedName name="_____DAT5" localSheetId="15">#REF!</definedName>
    <definedName name="_____DAT5" localSheetId="16">#REF!</definedName>
    <definedName name="_____DAT5" localSheetId="7">#REF!</definedName>
    <definedName name="_____DAT5" localSheetId="8">#REF!</definedName>
    <definedName name="_____DAT5" localSheetId="9">#REF!</definedName>
    <definedName name="_____DAT5" localSheetId="10">#REF!</definedName>
    <definedName name="_____DAT5" localSheetId="11">#REF!</definedName>
    <definedName name="_____DAT5" localSheetId="12">#REF!</definedName>
    <definedName name="_____DAT5" localSheetId="13">#REF!</definedName>
    <definedName name="_____DAT5" localSheetId="14">#REF!</definedName>
    <definedName name="_____DAT5" localSheetId="22">#REF!</definedName>
    <definedName name="_____DAT5" localSheetId="23">#REF!</definedName>
    <definedName name="_____DAT5" localSheetId="25">#REF!</definedName>
    <definedName name="_____DAT5" localSheetId="26">#REF!</definedName>
    <definedName name="_____DAT5" localSheetId="28">#REF!</definedName>
    <definedName name="_____DAT5" localSheetId="30">#REF!</definedName>
    <definedName name="_____DAT5" localSheetId="32">#REF!</definedName>
    <definedName name="_____DAT5" localSheetId="33">#REF!</definedName>
    <definedName name="_____DAT5" localSheetId="34">#REF!</definedName>
    <definedName name="_____DAT5" localSheetId="35">#REF!</definedName>
    <definedName name="_____DAT5" localSheetId="37">#REF!</definedName>
    <definedName name="_____DAT5" localSheetId="38">#REF!</definedName>
    <definedName name="_____DAT5" localSheetId="39">#REF!</definedName>
    <definedName name="_____DAT5" localSheetId="17">#REF!</definedName>
    <definedName name="_____DAT5" localSheetId="18">#REF!</definedName>
    <definedName name="_____DAT5" localSheetId="19">#REF!</definedName>
    <definedName name="_____DAT5" localSheetId="20">#REF!</definedName>
    <definedName name="_____DAT6" localSheetId="6">#REF!</definedName>
    <definedName name="_____DAT6" localSheetId="15">#REF!</definedName>
    <definedName name="_____DAT6" localSheetId="16">#REF!</definedName>
    <definedName name="_____DAT6" localSheetId="7">#REF!</definedName>
    <definedName name="_____DAT6" localSheetId="8">#REF!</definedName>
    <definedName name="_____DAT6" localSheetId="9">#REF!</definedName>
    <definedName name="_____DAT6" localSheetId="10">#REF!</definedName>
    <definedName name="_____DAT6" localSheetId="11">#REF!</definedName>
    <definedName name="_____DAT6" localSheetId="12">#REF!</definedName>
    <definedName name="_____DAT6" localSheetId="13">#REF!</definedName>
    <definedName name="_____DAT6" localSheetId="14">#REF!</definedName>
    <definedName name="_____DAT6" localSheetId="22">#REF!</definedName>
    <definedName name="_____DAT6" localSheetId="23">#REF!</definedName>
    <definedName name="_____DAT6" localSheetId="25">#REF!</definedName>
    <definedName name="_____DAT6" localSheetId="26">#REF!</definedName>
    <definedName name="_____DAT6" localSheetId="28">#REF!</definedName>
    <definedName name="_____DAT6" localSheetId="30">#REF!</definedName>
    <definedName name="_____DAT6" localSheetId="32">#REF!</definedName>
    <definedName name="_____DAT6" localSheetId="33">#REF!</definedName>
    <definedName name="_____DAT6" localSheetId="34">#REF!</definedName>
    <definedName name="_____DAT6" localSheetId="35">#REF!</definedName>
    <definedName name="_____DAT6" localSheetId="37">#REF!</definedName>
    <definedName name="_____DAT6" localSheetId="38">#REF!</definedName>
    <definedName name="_____DAT6" localSheetId="39">#REF!</definedName>
    <definedName name="_____DAT6" localSheetId="17">#REF!</definedName>
    <definedName name="_____DAT6" localSheetId="18">#REF!</definedName>
    <definedName name="_____DAT6" localSheetId="19">#REF!</definedName>
    <definedName name="_____DAT6" localSheetId="20">#REF!</definedName>
    <definedName name="_____DAT7" localSheetId="6">#REF!</definedName>
    <definedName name="_____DAT7" localSheetId="15">#REF!</definedName>
    <definedName name="_____DAT7" localSheetId="16">#REF!</definedName>
    <definedName name="_____DAT7" localSheetId="7">#REF!</definedName>
    <definedName name="_____DAT7" localSheetId="8">#REF!</definedName>
    <definedName name="_____DAT7" localSheetId="9">#REF!</definedName>
    <definedName name="_____DAT7" localSheetId="10">#REF!</definedName>
    <definedName name="_____DAT7" localSheetId="11">#REF!</definedName>
    <definedName name="_____DAT7" localSheetId="12">#REF!</definedName>
    <definedName name="_____DAT7" localSheetId="13">#REF!</definedName>
    <definedName name="_____DAT7" localSheetId="14">#REF!</definedName>
    <definedName name="_____DAT7" localSheetId="22">#REF!</definedName>
    <definedName name="_____DAT7" localSheetId="23">#REF!</definedName>
    <definedName name="_____DAT7" localSheetId="25">#REF!</definedName>
    <definedName name="_____DAT7" localSheetId="26">#REF!</definedName>
    <definedName name="_____DAT7" localSheetId="28">#REF!</definedName>
    <definedName name="_____DAT7" localSheetId="30">#REF!</definedName>
    <definedName name="_____DAT7" localSheetId="32">#REF!</definedName>
    <definedName name="_____DAT7" localSheetId="33">#REF!</definedName>
    <definedName name="_____DAT7" localSheetId="34">#REF!</definedName>
    <definedName name="_____DAT7" localSheetId="35">#REF!</definedName>
    <definedName name="_____DAT7" localSheetId="37">#REF!</definedName>
    <definedName name="_____DAT7" localSheetId="38">#REF!</definedName>
    <definedName name="_____DAT7" localSheetId="39">#REF!</definedName>
    <definedName name="_____DAT7" localSheetId="17">#REF!</definedName>
    <definedName name="_____DAT7" localSheetId="18">#REF!</definedName>
    <definedName name="_____DAT7" localSheetId="19">#REF!</definedName>
    <definedName name="_____DAT7" localSheetId="20">#REF!</definedName>
    <definedName name="_____DAT8" localSheetId="6">#REF!</definedName>
    <definedName name="_____DAT8" localSheetId="15">#REF!</definedName>
    <definedName name="_____DAT8" localSheetId="16">#REF!</definedName>
    <definedName name="_____DAT8" localSheetId="7">#REF!</definedName>
    <definedName name="_____DAT8" localSheetId="8">#REF!</definedName>
    <definedName name="_____DAT8" localSheetId="9">#REF!</definedName>
    <definedName name="_____DAT8" localSheetId="10">#REF!</definedName>
    <definedName name="_____DAT8" localSheetId="11">#REF!</definedName>
    <definedName name="_____DAT8" localSheetId="12">#REF!</definedName>
    <definedName name="_____DAT8" localSheetId="13">#REF!</definedName>
    <definedName name="_____DAT8" localSheetId="14">#REF!</definedName>
    <definedName name="_____DAT8" localSheetId="22">#REF!</definedName>
    <definedName name="_____DAT8" localSheetId="23">#REF!</definedName>
    <definedName name="_____DAT8" localSheetId="25">#REF!</definedName>
    <definedName name="_____DAT8" localSheetId="26">#REF!</definedName>
    <definedName name="_____DAT8" localSheetId="28">#REF!</definedName>
    <definedName name="_____DAT8" localSheetId="30">#REF!</definedName>
    <definedName name="_____DAT8" localSheetId="32">#REF!</definedName>
    <definedName name="_____DAT8" localSheetId="33">#REF!</definedName>
    <definedName name="_____DAT8" localSheetId="34">#REF!</definedName>
    <definedName name="_____DAT8" localSheetId="35">#REF!</definedName>
    <definedName name="_____DAT8" localSheetId="37">#REF!</definedName>
    <definedName name="_____DAT8" localSheetId="38">#REF!</definedName>
    <definedName name="_____DAT8" localSheetId="39">#REF!</definedName>
    <definedName name="_____DAT8" localSheetId="17">#REF!</definedName>
    <definedName name="_____DAT8" localSheetId="18">#REF!</definedName>
    <definedName name="_____DAT8" localSheetId="19">#REF!</definedName>
    <definedName name="_____DAT8" localSheetId="20">#REF!</definedName>
    <definedName name="_____DAT9" localSheetId="6">#REF!</definedName>
    <definedName name="_____DAT9" localSheetId="15">#REF!</definedName>
    <definedName name="_____DAT9" localSheetId="16">#REF!</definedName>
    <definedName name="_____DAT9" localSheetId="7">#REF!</definedName>
    <definedName name="_____DAT9" localSheetId="8">#REF!</definedName>
    <definedName name="_____DAT9" localSheetId="9">#REF!</definedName>
    <definedName name="_____DAT9" localSheetId="10">#REF!</definedName>
    <definedName name="_____DAT9" localSheetId="11">#REF!</definedName>
    <definedName name="_____DAT9" localSheetId="12">#REF!</definedName>
    <definedName name="_____DAT9" localSheetId="13">#REF!</definedName>
    <definedName name="_____DAT9" localSheetId="14">#REF!</definedName>
    <definedName name="_____DAT9" localSheetId="22">#REF!</definedName>
    <definedName name="_____DAT9" localSheetId="23">#REF!</definedName>
    <definedName name="_____DAT9" localSheetId="25">#REF!</definedName>
    <definedName name="_____DAT9" localSheetId="26">#REF!</definedName>
    <definedName name="_____DAT9" localSheetId="28">#REF!</definedName>
    <definedName name="_____DAT9" localSheetId="30">#REF!</definedName>
    <definedName name="_____DAT9" localSheetId="32">#REF!</definedName>
    <definedName name="_____DAT9" localSheetId="33">#REF!</definedName>
    <definedName name="_____DAT9" localSheetId="34">#REF!</definedName>
    <definedName name="_____DAT9" localSheetId="35">#REF!</definedName>
    <definedName name="_____DAT9" localSheetId="37">#REF!</definedName>
    <definedName name="_____DAT9" localSheetId="38">#REF!</definedName>
    <definedName name="_____DAT9" localSheetId="39">#REF!</definedName>
    <definedName name="_____DAT9" localSheetId="17">#REF!</definedName>
    <definedName name="_____DAT9" localSheetId="18">#REF!</definedName>
    <definedName name="_____DAT9" localSheetId="19">#REF!</definedName>
    <definedName name="_____DAT9" localSheetId="20">#REF!</definedName>
    <definedName name="____DAT1" localSheetId="6">#REF!</definedName>
    <definedName name="____DAT1" localSheetId="15">#REF!</definedName>
    <definedName name="____DAT1" localSheetId="16">#REF!</definedName>
    <definedName name="____DAT1" localSheetId="7">#REF!</definedName>
    <definedName name="____DAT1" localSheetId="8">#REF!</definedName>
    <definedName name="____DAT1" localSheetId="9">#REF!</definedName>
    <definedName name="____DAT1" localSheetId="10">#REF!</definedName>
    <definedName name="____DAT1" localSheetId="11">#REF!</definedName>
    <definedName name="____DAT1" localSheetId="12">#REF!</definedName>
    <definedName name="____DAT1" localSheetId="13">#REF!</definedName>
    <definedName name="____DAT1" localSheetId="14">#REF!</definedName>
    <definedName name="____DAT1" localSheetId="22">#REF!</definedName>
    <definedName name="____DAT1" localSheetId="23">#REF!</definedName>
    <definedName name="____DAT1" localSheetId="25">#REF!</definedName>
    <definedName name="____DAT1" localSheetId="26">#REF!</definedName>
    <definedName name="____DAT1" localSheetId="28">#REF!</definedName>
    <definedName name="____DAT1" localSheetId="30">#REF!</definedName>
    <definedName name="____DAT1" localSheetId="32">#REF!</definedName>
    <definedName name="____DAT1" localSheetId="33">#REF!</definedName>
    <definedName name="____DAT1" localSheetId="34">#REF!</definedName>
    <definedName name="____DAT1" localSheetId="35">#REF!</definedName>
    <definedName name="____DAT1" localSheetId="37">#REF!</definedName>
    <definedName name="____DAT1" localSheetId="38">#REF!</definedName>
    <definedName name="____DAT1" localSheetId="39">#REF!</definedName>
    <definedName name="____DAT1" localSheetId="17">#REF!</definedName>
    <definedName name="____DAT1" localSheetId="18">#REF!</definedName>
    <definedName name="____DAT1" localSheetId="19">#REF!</definedName>
    <definedName name="____DAT1" localSheetId="20">#REF!</definedName>
    <definedName name="____DAT10" localSheetId="6">#REF!</definedName>
    <definedName name="____DAT10" localSheetId="15">#REF!</definedName>
    <definedName name="____DAT10" localSheetId="16">#REF!</definedName>
    <definedName name="____DAT10" localSheetId="7">#REF!</definedName>
    <definedName name="____DAT10" localSheetId="8">#REF!</definedName>
    <definedName name="____DAT10" localSheetId="9">#REF!</definedName>
    <definedName name="____DAT10" localSheetId="10">#REF!</definedName>
    <definedName name="____DAT10" localSheetId="11">#REF!</definedName>
    <definedName name="____DAT10" localSheetId="12">#REF!</definedName>
    <definedName name="____DAT10" localSheetId="13">#REF!</definedName>
    <definedName name="____DAT10" localSheetId="14">#REF!</definedName>
    <definedName name="____DAT10" localSheetId="22">#REF!</definedName>
    <definedName name="____DAT10" localSheetId="23">#REF!</definedName>
    <definedName name="____DAT10" localSheetId="25">#REF!</definedName>
    <definedName name="____DAT10" localSheetId="26">#REF!</definedName>
    <definedName name="____DAT10" localSheetId="28">#REF!</definedName>
    <definedName name="____DAT10" localSheetId="30">#REF!</definedName>
    <definedName name="____DAT10" localSheetId="32">#REF!</definedName>
    <definedName name="____DAT10" localSheetId="33">#REF!</definedName>
    <definedName name="____DAT10" localSheetId="34">#REF!</definedName>
    <definedName name="____DAT10" localSheetId="35">#REF!</definedName>
    <definedName name="____DAT10" localSheetId="37">#REF!</definedName>
    <definedName name="____DAT10" localSheetId="38">#REF!</definedName>
    <definedName name="____DAT10" localSheetId="39">#REF!</definedName>
    <definedName name="____DAT10" localSheetId="17">#REF!</definedName>
    <definedName name="____DAT10" localSheetId="18">#REF!</definedName>
    <definedName name="____DAT10" localSheetId="19">#REF!</definedName>
    <definedName name="____DAT10" localSheetId="20">#REF!</definedName>
    <definedName name="____DAT11" localSheetId="6">#REF!</definedName>
    <definedName name="____DAT11" localSheetId="15">#REF!</definedName>
    <definedName name="____DAT11" localSheetId="16">#REF!</definedName>
    <definedName name="____DAT11" localSheetId="7">#REF!</definedName>
    <definedName name="____DAT11" localSheetId="8">#REF!</definedName>
    <definedName name="____DAT11" localSheetId="9">#REF!</definedName>
    <definedName name="____DAT11" localSheetId="10">#REF!</definedName>
    <definedName name="____DAT11" localSheetId="11">#REF!</definedName>
    <definedName name="____DAT11" localSheetId="12">#REF!</definedName>
    <definedName name="____DAT11" localSheetId="13">#REF!</definedName>
    <definedName name="____DAT11" localSheetId="14">#REF!</definedName>
    <definedName name="____DAT11" localSheetId="22">#REF!</definedName>
    <definedName name="____DAT11" localSheetId="23">#REF!</definedName>
    <definedName name="____DAT11" localSheetId="25">#REF!</definedName>
    <definedName name="____DAT11" localSheetId="26">#REF!</definedName>
    <definedName name="____DAT11" localSheetId="28">#REF!</definedName>
    <definedName name="____DAT11" localSheetId="30">#REF!</definedName>
    <definedName name="____DAT11" localSheetId="32">#REF!</definedName>
    <definedName name="____DAT11" localSheetId="33">#REF!</definedName>
    <definedName name="____DAT11" localSheetId="34">#REF!</definedName>
    <definedName name="____DAT11" localSheetId="35">#REF!</definedName>
    <definedName name="____DAT11" localSheetId="37">#REF!</definedName>
    <definedName name="____DAT11" localSheetId="38">#REF!</definedName>
    <definedName name="____DAT11" localSheetId="39">#REF!</definedName>
    <definedName name="____DAT11" localSheetId="17">#REF!</definedName>
    <definedName name="____DAT11" localSheetId="18">#REF!</definedName>
    <definedName name="____DAT11" localSheetId="19">#REF!</definedName>
    <definedName name="____DAT11" localSheetId="20">#REF!</definedName>
    <definedName name="____DAT12" localSheetId="6">#REF!</definedName>
    <definedName name="____DAT12" localSheetId="15">#REF!</definedName>
    <definedName name="____DAT12" localSheetId="16">#REF!</definedName>
    <definedName name="____DAT12" localSheetId="7">#REF!</definedName>
    <definedName name="____DAT12" localSheetId="8">#REF!</definedName>
    <definedName name="____DAT12" localSheetId="9">#REF!</definedName>
    <definedName name="____DAT12" localSheetId="10">#REF!</definedName>
    <definedName name="____DAT12" localSheetId="11">#REF!</definedName>
    <definedName name="____DAT12" localSheetId="12">#REF!</definedName>
    <definedName name="____DAT12" localSheetId="13">#REF!</definedName>
    <definedName name="____DAT12" localSheetId="14">#REF!</definedName>
    <definedName name="____DAT12" localSheetId="22">#REF!</definedName>
    <definedName name="____DAT12" localSheetId="23">#REF!</definedName>
    <definedName name="____DAT12" localSheetId="25">#REF!</definedName>
    <definedName name="____DAT12" localSheetId="26">#REF!</definedName>
    <definedName name="____DAT12" localSheetId="28">#REF!</definedName>
    <definedName name="____DAT12" localSheetId="30">#REF!</definedName>
    <definedName name="____DAT12" localSheetId="32">#REF!</definedName>
    <definedName name="____DAT12" localSheetId="33">#REF!</definedName>
    <definedName name="____DAT12" localSheetId="34">#REF!</definedName>
    <definedName name="____DAT12" localSheetId="35">#REF!</definedName>
    <definedName name="____DAT12" localSheetId="37">#REF!</definedName>
    <definedName name="____DAT12" localSheetId="38">#REF!</definedName>
    <definedName name="____DAT12" localSheetId="39">#REF!</definedName>
    <definedName name="____DAT12" localSheetId="17">#REF!</definedName>
    <definedName name="____DAT12" localSheetId="18">#REF!</definedName>
    <definedName name="____DAT12" localSheetId="19">#REF!</definedName>
    <definedName name="____DAT12" localSheetId="20">#REF!</definedName>
    <definedName name="____DAT13" localSheetId="6">#REF!</definedName>
    <definedName name="____DAT13" localSheetId="15">#REF!</definedName>
    <definedName name="____DAT13" localSheetId="16">#REF!</definedName>
    <definedName name="____DAT13" localSheetId="7">#REF!</definedName>
    <definedName name="____DAT13" localSheetId="8">#REF!</definedName>
    <definedName name="____DAT13" localSheetId="9">#REF!</definedName>
    <definedName name="____DAT13" localSheetId="10">#REF!</definedName>
    <definedName name="____DAT13" localSheetId="11">#REF!</definedName>
    <definedName name="____DAT13" localSheetId="12">#REF!</definedName>
    <definedName name="____DAT13" localSheetId="13">#REF!</definedName>
    <definedName name="____DAT13" localSheetId="14">#REF!</definedName>
    <definedName name="____DAT13" localSheetId="22">#REF!</definedName>
    <definedName name="____DAT13" localSheetId="23">#REF!</definedName>
    <definedName name="____DAT13" localSheetId="25">#REF!</definedName>
    <definedName name="____DAT13" localSheetId="26">#REF!</definedName>
    <definedName name="____DAT13" localSheetId="28">#REF!</definedName>
    <definedName name="____DAT13" localSheetId="30">#REF!</definedName>
    <definedName name="____DAT13" localSheetId="32">#REF!</definedName>
    <definedName name="____DAT13" localSheetId="33">#REF!</definedName>
    <definedName name="____DAT13" localSheetId="34">#REF!</definedName>
    <definedName name="____DAT13" localSheetId="35">#REF!</definedName>
    <definedName name="____DAT13" localSheetId="37">#REF!</definedName>
    <definedName name="____DAT13" localSheetId="38">#REF!</definedName>
    <definedName name="____DAT13" localSheetId="39">#REF!</definedName>
    <definedName name="____DAT13" localSheetId="17">#REF!</definedName>
    <definedName name="____DAT13" localSheetId="18">#REF!</definedName>
    <definedName name="____DAT13" localSheetId="19">#REF!</definedName>
    <definedName name="____DAT13" localSheetId="20">#REF!</definedName>
    <definedName name="____DAT14" localSheetId="6">#REF!</definedName>
    <definedName name="____DAT14" localSheetId="15">#REF!</definedName>
    <definedName name="____DAT14" localSheetId="16">#REF!</definedName>
    <definedName name="____DAT14" localSheetId="7">#REF!</definedName>
    <definedName name="____DAT14" localSheetId="8">#REF!</definedName>
    <definedName name="____DAT14" localSheetId="9">#REF!</definedName>
    <definedName name="____DAT14" localSheetId="10">#REF!</definedName>
    <definedName name="____DAT14" localSheetId="11">#REF!</definedName>
    <definedName name="____DAT14" localSheetId="12">#REF!</definedName>
    <definedName name="____DAT14" localSheetId="13">#REF!</definedName>
    <definedName name="____DAT14" localSheetId="14">#REF!</definedName>
    <definedName name="____DAT14" localSheetId="22">#REF!</definedName>
    <definedName name="____DAT14" localSheetId="23">#REF!</definedName>
    <definedName name="____DAT14" localSheetId="25">#REF!</definedName>
    <definedName name="____DAT14" localSheetId="26">#REF!</definedName>
    <definedName name="____DAT14" localSheetId="28">#REF!</definedName>
    <definedName name="____DAT14" localSheetId="30">#REF!</definedName>
    <definedName name="____DAT14" localSheetId="32">#REF!</definedName>
    <definedName name="____DAT14" localSheetId="33">#REF!</definedName>
    <definedName name="____DAT14" localSheetId="34">#REF!</definedName>
    <definedName name="____DAT14" localSheetId="35">#REF!</definedName>
    <definedName name="____DAT14" localSheetId="37">#REF!</definedName>
    <definedName name="____DAT14" localSheetId="38">#REF!</definedName>
    <definedName name="____DAT14" localSheetId="39">#REF!</definedName>
    <definedName name="____DAT14" localSheetId="17">#REF!</definedName>
    <definedName name="____DAT14" localSheetId="18">#REF!</definedName>
    <definedName name="____DAT14" localSheetId="19">#REF!</definedName>
    <definedName name="____DAT14" localSheetId="20">#REF!</definedName>
    <definedName name="____DAT15" localSheetId="6">#REF!</definedName>
    <definedName name="____DAT15" localSheetId="15">#REF!</definedName>
    <definedName name="____DAT15" localSheetId="16">#REF!</definedName>
    <definedName name="____DAT15" localSheetId="7">#REF!</definedName>
    <definedName name="____DAT15" localSheetId="8">#REF!</definedName>
    <definedName name="____DAT15" localSheetId="9">#REF!</definedName>
    <definedName name="____DAT15" localSheetId="10">#REF!</definedName>
    <definedName name="____DAT15" localSheetId="11">#REF!</definedName>
    <definedName name="____DAT15" localSheetId="12">#REF!</definedName>
    <definedName name="____DAT15" localSheetId="13">#REF!</definedName>
    <definedName name="____DAT15" localSheetId="14">#REF!</definedName>
    <definedName name="____DAT15" localSheetId="22">#REF!</definedName>
    <definedName name="____DAT15" localSheetId="23">#REF!</definedName>
    <definedName name="____DAT15" localSheetId="25">#REF!</definedName>
    <definedName name="____DAT15" localSheetId="26">#REF!</definedName>
    <definedName name="____DAT15" localSheetId="28">#REF!</definedName>
    <definedName name="____DAT15" localSheetId="30">#REF!</definedName>
    <definedName name="____DAT15" localSheetId="32">#REF!</definedName>
    <definedName name="____DAT15" localSheetId="33">#REF!</definedName>
    <definedName name="____DAT15" localSheetId="34">#REF!</definedName>
    <definedName name="____DAT15" localSheetId="35">#REF!</definedName>
    <definedName name="____DAT15" localSheetId="37">#REF!</definedName>
    <definedName name="____DAT15" localSheetId="38">#REF!</definedName>
    <definedName name="____DAT15" localSheetId="39">#REF!</definedName>
    <definedName name="____DAT15" localSheetId="17">#REF!</definedName>
    <definedName name="____DAT15" localSheetId="18">#REF!</definedName>
    <definedName name="____DAT15" localSheetId="19">#REF!</definedName>
    <definedName name="____DAT15" localSheetId="20">#REF!</definedName>
    <definedName name="____DAT16" localSheetId="6">#REF!</definedName>
    <definedName name="____DAT16" localSheetId="15">#REF!</definedName>
    <definedName name="____DAT16" localSheetId="16">#REF!</definedName>
    <definedName name="____DAT16" localSheetId="7">#REF!</definedName>
    <definedName name="____DAT16" localSheetId="8">#REF!</definedName>
    <definedName name="____DAT16" localSheetId="9">#REF!</definedName>
    <definedName name="____DAT16" localSheetId="10">#REF!</definedName>
    <definedName name="____DAT16" localSheetId="11">#REF!</definedName>
    <definedName name="____DAT16" localSheetId="12">#REF!</definedName>
    <definedName name="____DAT16" localSheetId="13">#REF!</definedName>
    <definedName name="____DAT16" localSheetId="14">#REF!</definedName>
    <definedName name="____DAT16" localSheetId="22">#REF!</definedName>
    <definedName name="____DAT16" localSheetId="23">#REF!</definedName>
    <definedName name="____DAT16" localSheetId="25">#REF!</definedName>
    <definedName name="____DAT16" localSheetId="26">#REF!</definedName>
    <definedName name="____DAT16" localSheetId="28">#REF!</definedName>
    <definedName name="____DAT16" localSheetId="30">#REF!</definedName>
    <definedName name="____DAT16" localSheetId="32">#REF!</definedName>
    <definedName name="____DAT16" localSheetId="33">#REF!</definedName>
    <definedName name="____DAT16" localSheetId="34">#REF!</definedName>
    <definedName name="____DAT16" localSheetId="35">#REF!</definedName>
    <definedName name="____DAT16" localSheetId="37">#REF!</definedName>
    <definedName name="____DAT16" localSheetId="38">#REF!</definedName>
    <definedName name="____DAT16" localSheetId="39">#REF!</definedName>
    <definedName name="____DAT16" localSheetId="17">#REF!</definedName>
    <definedName name="____DAT16" localSheetId="18">#REF!</definedName>
    <definedName name="____DAT16" localSheetId="19">#REF!</definedName>
    <definedName name="____DAT16" localSheetId="20">#REF!</definedName>
    <definedName name="____DAT17" localSheetId="6">#REF!</definedName>
    <definedName name="____DAT17" localSheetId="15">#REF!</definedName>
    <definedName name="____DAT17" localSheetId="16">#REF!</definedName>
    <definedName name="____DAT17" localSheetId="7">#REF!</definedName>
    <definedName name="____DAT17" localSheetId="8">#REF!</definedName>
    <definedName name="____DAT17" localSheetId="9">#REF!</definedName>
    <definedName name="____DAT17" localSheetId="10">#REF!</definedName>
    <definedName name="____DAT17" localSheetId="11">#REF!</definedName>
    <definedName name="____DAT17" localSheetId="12">#REF!</definedName>
    <definedName name="____DAT17" localSheetId="13">#REF!</definedName>
    <definedName name="____DAT17" localSheetId="14">#REF!</definedName>
    <definedName name="____DAT17" localSheetId="22">#REF!</definedName>
    <definedName name="____DAT17" localSheetId="23">#REF!</definedName>
    <definedName name="____DAT17" localSheetId="25">#REF!</definedName>
    <definedName name="____DAT17" localSheetId="26">#REF!</definedName>
    <definedName name="____DAT17" localSheetId="28">#REF!</definedName>
    <definedName name="____DAT17" localSheetId="30">#REF!</definedName>
    <definedName name="____DAT17" localSheetId="32">#REF!</definedName>
    <definedName name="____DAT17" localSheetId="33">#REF!</definedName>
    <definedName name="____DAT17" localSheetId="34">#REF!</definedName>
    <definedName name="____DAT17" localSheetId="35">#REF!</definedName>
    <definedName name="____DAT17" localSheetId="37">#REF!</definedName>
    <definedName name="____DAT17" localSheetId="38">#REF!</definedName>
    <definedName name="____DAT17" localSheetId="39">#REF!</definedName>
    <definedName name="____DAT17" localSheetId="17">#REF!</definedName>
    <definedName name="____DAT17" localSheetId="18">#REF!</definedName>
    <definedName name="____DAT17" localSheetId="19">#REF!</definedName>
    <definedName name="____DAT17" localSheetId="20">#REF!</definedName>
    <definedName name="____DAT18" localSheetId="6">#REF!</definedName>
    <definedName name="____DAT18" localSheetId="15">#REF!</definedName>
    <definedName name="____DAT18" localSheetId="16">#REF!</definedName>
    <definedName name="____DAT18" localSheetId="7">#REF!</definedName>
    <definedName name="____DAT18" localSheetId="8">#REF!</definedName>
    <definedName name="____DAT18" localSheetId="9">#REF!</definedName>
    <definedName name="____DAT18" localSheetId="10">#REF!</definedName>
    <definedName name="____DAT18" localSheetId="11">#REF!</definedName>
    <definedName name="____DAT18" localSheetId="12">#REF!</definedName>
    <definedName name="____DAT18" localSheetId="13">#REF!</definedName>
    <definedName name="____DAT18" localSheetId="14">#REF!</definedName>
    <definedName name="____DAT18" localSheetId="22">#REF!</definedName>
    <definedName name="____DAT18" localSheetId="23">#REF!</definedName>
    <definedName name="____DAT18" localSheetId="25">#REF!</definedName>
    <definedName name="____DAT18" localSheetId="26">#REF!</definedName>
    <definedName name="____DAT18" localSheetId="28">#REF!</definedName>
    <definedName name="____DAT18" localSheetId="30">#REF!</definedName>
    <definedName name="____DAT18" localSheetId="32">#REF!</definedName>
    <definedName name="____DAT18" localSheetId="33">#REF!</definedName>
    <definedName name="____DAT18" localSheetId="34">#REF!</definedName>
    <definedName name="____DAT18" localSheetId="35">#REF!</definedName>
    <definedName name="____DAT18" localSheetId="37">#REF!</definedName>
    <definedName name="____DAT18" localSheetId="38">#REF!</definedName>
    <definedName name="____DAT18" localSheetId="39">#REF!</definedName>
    <definedName name="____DAT18" localSheetId="17">#REF!</definedName>
    <definedName name="____DAT18" localSheetId="18">#REF!</definedName>
    <definedName name="____DAT18" localSheetId="19">#REF!</definedName>
    <definedName name="____DAT18" localSheetId="20">#REF!</definedName>
    <definedName name="____DAT19" localSheetId="6">#REF!</definedName>
    <definedName name="____DAT19" localSheetId="15">#REF!</definedName>
    <definedName name="____DAT19" localSheetId="16">#REF!</definedName>
    <definedName name="____DAT19" localSheetId="7">#REF!</definedName>
    <definedName name="____DAT19" localSheetId="8">#REF!</definedName>
    <definedName name="____DAT19" localSheetId="9">#REF!</definedName>
    <definedName name="____DAT19" localSheetId="10">#REF!</definedName>
    <definedName name="____DAT19" localSheetId="11">#REF!</definedName>
    <definedName name="____DAT19" localSheetId="12">#REF!</definedName>
    <definedName name="____DAT19" localSheetId="13">#REF!</definedName>
    <definedName name="____DAT19" localSheetId="14">#REF!</definedName>
    <definedName name="____DAT19" localSheetId="22">#REF!</definedName>
    <definedName name="____DAT19" localSheetId="23">#REF!</definedName>
    <definedName name="____DAT19" localSheetId="25">#REF!</definedName>
    <definedName name="____DAT19" localSheetId="26">#REF!</definedName>
    <definedName name="____DAT19" localSheetId="28">#REF!</definedName>
    <definedName name="____DAT19" localSheetId="30">#REF!</definedName>
    <definedName name="____DAT19" localSheetId="32">#REF!</definedName>
    <definedName name="____DAT19" localSheetId="33">#REF!</definedName>
    <definedName name="____DAT19" localSheetId="34">#REF!</definedName>
    <definedName name="____DAT19" localSheetId="35">#REF!</definedName>
    <definedName name="____DAT19" localSheetId="37">#REF!</definedName>
    <definedName name="____DAT19" localSheetId="38">#REF!</definedName>
    <definedName name="____DAT19" localSheetId="39">#REF!</definedName>
    <definedName name="____DAT19" localSheetId="17">#REF!</definedName>
    <definedName name="____DAT19" localSheetId="18">#REF!</definedName>
    <definedName name="____DAT19" localSheetId="19">#REF!</definedName>
    <definedName name="____DAT19" localSheetId="20">#REF!</definedName>
    <definedName name="____DAT2" localSheetId="6">#REF!</definedName>
    <definedName name="____DAT2" localSheetId="15">#REF!</definedName>
    <definedName name="____DAT2" localSheetId="16">#REF!</definedName>
    <definedName name="____DAT2" localSheetId="7">#REF!</definedName>
    <definedName name="____DAT2" localSheetId="8">#REF!</definedName>
    <definedName name="____DAT2" localSheetId="9">#REF!</definedName>
    <definedName name="____DAT2" localSheetId="10">#REF!</definedName>
    <definedName name="____DAT2" localSheetId="11">#REF!</definedName>
    <definedName name="____DAT2" localSheetId="12">#REF!</definedName>
    <definedName name="____DAT2" localSheetId="13">#REF!</definedName>
    <definedName name="____DAT2" localSheetId="14">#REF!</definedName>
    <definedName name="____DAT2" localSheetId="22">#REF!</definedName>
    <definedName name="____DAT2" localSheetId="23">#REF!</definedName>
    <definedName name="____DAT2" localSheetId="25">#REF!</definedName>
    <definedName name="____DAT2" localSheetId="26">#REF!</definedName>
    <definedName name="____DAT2" localSheetId="28">#REF!</definedName>
    <definedName name="____DAT2" localSheetId="30">#REF!</definedName>
    <definedName name="____DAT2" localSheetId="32">#REF!</definedName>
    <definedName name="____DAT2" localSheetId="33">#REF!</definedName>
    <definedName name="____DAT2" localSheetId="34">#REF!</definedName>
    <definedName name="____DAT2" localSheetId="35">#REF!</definedName>
    <definedName name="____DAT2" localSheetId="37">#REF!</definedName>
    <definedName name="____DAT2" localSheetId="38">#REF!</definedName>
    <definedName name="____DAT2" localSheetId="39">#REF!</definedName>
    <definedName name="____DAT2" localSheetId="17">#REF!</definedName>
    <definedName name="____DAT2" localSheetId="18">#REF!</definedName>
    <definedName name="____DAT2" localSheetId="19">#REF!</definedName>
    <definedName name="____DAT2" localSheetId="20">#REF!</definedName>
    <definedName name="____DAT20" localSheetId="6">#REF!</definedName>
    <definedName name="____DAT20" localSheetId="15">#REF!</definedName>
    <definedName name="____DAT20" localSheetId="16">#REF!</definedName>
    <definedName name="____DAT20" localSheetId="7">#REF!</definedName>
    <definedName name="____DAT20" localSheetId="8">#REF!</definedName>
    <definedName name="____DAT20" localSheetId="9">#REF!</definedName>
    <definedName name="____DAT20" localSheetId="10">#REF!</definedName>
    <definedName name="____DAT20" localSheetId="11">#REF!</definedName>
    <definedName name="____DAT20" localSheetId="12">#REF!</definedName>
    <definedName name="____DAT20" localSheetId="13">#REF!</definedName>
    <definedName name="____DAT20" localSheetId="14">#REF!</definedName>
    <definedName name="____DAT20" localSheetId="22">#REF!</definedName>
    <definedName name="____DAT20" localSheetId="23">#REF!</definedName>
    <definedName name="____DAT20" localSheetId="25">#REF!</definedName>
    <definedName name="____DAT20" localSheetId="26">#REF!</definedName>
    <definedName name="____DAT20" localSheetId="28">#REF!</definedName>
    <definedName name="____DAT20" localSheetId="30">#REF!</definedName>
    <definedName name="____DAT20" localSheetId="32">#REF!</definedName>
    <definedName name="____DAT20" localSheetId="33">#REF!</definedName>
    <definedName name="____DAT20" localSheetId="34">#REF!</definedName>
    <definedName name="____DAT20" localSheetId="35">#REF!</definedName>
    <definedName name="____DAT20" localSheetId="37">#REF!</definedName>
    <definedName name="____DAT20" localSheetId="38">#REF!</definedName>
    <definedName name="____DAT20" localSheetId="39">#REF!</definedName>
    <definedName name="____DAT20" localSheetId="17">#REF!</definedName>
    <definedName name="____DAT20" localSheetId="18">#REF!</definedName>
    <definedName name="____DAT20" localSheetId="19">#REF!</definedName>
    <definedName name="____DAT20" localSheetId="20">#REF!</definedName>
    <definedName name="____DAT21" localSheetId="6">#REF!</definedName>
    <definedName name="____DAT21" localSheetId="15">#REF!</definedName>
    <definedName name="____DAT21" localSheetId="16">#REF!</definedName>
    <definedName name="____DAT21" localSheetId="7">#REF!</definedName>
    <definedName name="____DAT21" localSheetId="8">#REF!</definedName>
    <definedName name="____DAT21" localSheetId="9">#REF!</definedName>
    <definedName name="____DAT21" localSheetId="10">#REF!</definedName>
    <definedName name="____DAT21" localSheetId="11">#REF!</definedName>
    <definedName name="____DAT21" localSheetId="12">#REF!</definedName>
    <definedName name="____DAT21" localSheetId="13">#REF!</definedName>
    <definedName name="____DAT21" localSheetId="14">#REF!</definedName>
    <definedName name="____DAT21" localSheetId="22">#REF!</definedName>
    <definedName name="____DAT21" localSheetId="23">#REF!</definedName>
    <definedName name="____DAT21" localSheetId="25">#REF!</definedName>
    <definedName name="____DAT21" localSheetId="26">#REF!</definedName>
    <definedName name="____DAT21" localSheetId="28">#REF!</definedName>
    <definedName name="____DAT21" localSheetId="30">#REF!</definedName>
    <definedName name="____DAT21" localSheetId="32">#REF!</definedName>
    <definedName name="____DAT21" localSheetId="33">#REF!</definedName>
    <definedName name="____DAT21" localSheetId="34">#REF!</definedName>
    <definedName name="____DAT21" localSheetId="35">#REF!</definedName>
    <definedName name="____DAT21" localSheetId="37">#REF!</definedName>
    <definedName name="____DAT21" localSheetId="38">#REF!</definedName>
    <definedName name="____DAT21" localSheetId="39">#REF!</definedName>
    <definedName name="____DAT21" localSheetId="17">#REF!</definedName>
    <definedName name="____DAT21" localSheetId="18">#REF!</definedName>
    <definedName name="____DAT21" localSheetId="19">#REF!</definedName>
    <definedName name="____DAT21" localSheetId="20">#REF!</definedName>
    <definedName name="____DAT3" localSheetId="6">#REF!</definedName>
    <definedName name="____DAT3" localSheetId="15">#REF!</definedName>
    <definedName name="____DAT3" localSheetId="16">#REF!</definedName>
    <definedName name="____DAT3" localSheetId="7">#REF!</definedName>
    <definedName name="____DAT3" localSheetId="8">#REF!</definedName>
    <definedName name="____DAT3" localSheetId="9">#REF!</definedName>
    <definedName name="____DAT3" localSheetId="10">#REF!</definedName>
    <definedName name="____DAT3" localSheetId="11">#REF!</definedName>
    <definedName name="____DAT3" localSheetId="12">#REF!</definedName>
    <definedName name="____DAT3" localSheetId="13">#REF!</definedName>
    <definedName name="____DAT3" localSheetId="14">#REF!</definedName>
    <definedName name="____DAT3" localSheetId="22">#REF!</definedName>
    <definedName name="____DAT3" localSheetId="23">#REF!</definedName>
    <definedName name="____DAT3" localSheetId="25">#REF!</definedName>
    <definedName name="____DAT3" localSheetId="26">#REF!</definedName>
    <definedName name="____DAT3" localSheetId="28">#REF!</definedName>
    <definedName name="____DAT3" localSheetId="30">#REF!</definedName>
    <definedName name="____DAT3" localSheetId="32">#REF!</definedName>
    <definedName name="____DAT3" localSheetId="33">#REF!</definedName>
    <definedName name="____DAT3" localSheetId="34">#REF!</definedName>
    <definedName name="____DAT3" localSheetId="35">#REF!</definedName>
    <definedName name="____DAT3" localSheetId="37">#REF!</definedName>
    <definedName name="____DAT3" localSheetId="38">#REF!</definedName>
    <definedName name="____DAT3" localSheetId="39">#REF!</definedName>
    <definedName name="____DAT3" localSheetId="17">#REF!</definedName>
    <definedName name="____DAT3" localSheetId="18">#REF!</definedName>
    <definedName name="____DAT3" localSheetId="19">#REF!</definedName>
    <definedName name="____DAT3" localSheetId="20">#REF!</definedName>
    <definedName name="____DAT35" localSheetId="13">#REF!</definedName>
    <definedName name="____DAT35" localSheetId="26">#REF!</definedName>
    <definedName name="____DAT35" localSheetId="38">#REF!</definedName>
    <definedName name="____DAT35" localSheetId="39">#REF!</definedName>
    <definedName name="____DAT35" localSheetId="19">#REF!</definedName>
    <definedName name="____DAT4" localSheetId="6">#REF!</definedName>
    <definedName name="____DAT4" localSheetId="15">#REF!</definedName>
    <definedName name="____DAT4" localSheetId="16">#REF!</definedName>
    <definedName name="____DAT4" localSheetId="7">#REF!</definedName>
    <definedName name="____DAT4" localSheetId="8">#REF!</definedName>
    <definedName name="____DAT4" localSheetId="9">#REF!</definedName>
    <definedName name="____DAT4" localSheetId="10">#REF!</definedName>
    <definedName name="____DAT4" localSheetId="11">#REF!</definedName>
    <definedName name="____DAT4" localSheetId="12">#REF!</definedName>
    <definedName name="____DAT4" localSheetId="13">#REF!</definedName>
    <definedName name="____DAT4" localSheetId="14">#REF!</definedName>
    <definedName name="____DAT4" localSheetId="22">#REF!</definedName>
    <definedName name="____DAT4" localSheetId="23">#REF!</definedName>
    <definedName name="____DAT4" localSheetId="25">#REF!</definedName>
    <definedName name="____DAT4" localSheetId="26">#REF!</definedName>
    <definedName name="____DAT4" localSheetId="28">#REF!</definedName>
    <definedName name="____DAT4" localSheetId="30">#REF!</definedName>
    <definedName name="____DAT4" localSheetId="32">#REF!</definedName>
    <definedName name="____DAT4" localSheetId="33">#REF!</definedName>
    <definedName name="____DAT4" localSheetId="34">#REF!</definedName>
    <definedName name="____DAT4" localSheetId="35">#REF!</definedName>
    <definedName name="____DAT4" localSheetId="37">#REF!</definedName>
    <definedName name="____DAT4" localSheetId="38">#REF!</definedName>
    <definedName name="____DAT4" localSheetId="39">#REF!</definedName>
    <definedName name="____DAT4" localSheetId="17">#REF!</definedName>
    <definedName name="____DAT4" localSheetId="18">#REF!</definedName>
    <definedName name="____DAT4" localSheetId="19">#REF!</definedName>
    <definedName name="____DAT4" localSheetId="20">#REF!</definedName>
    <definedName name="____DAT5" localSheetId="6">#REF!</definedName>
    <definedName name="____DAT5" localSheetId="15">#REF!</definedName>
    <definedName name="____DAT5" localSheetId="16">#REF!</definedName>
    <definedName name="____DAT5" localSheetId="7">#REF!</definedName>
    <definedName name="____DAT5" localSheetId="8">#REF!</definedName>
    <definedName name="____DAT5" localSheetId="9">#REF!</definedName>
    <definedName name="____DAT5" localSheetId="10">#REF!</definedName>
    <definedName name="____DAT5" localSheetId="11">#REF!</definedName>
    <definedName name="____DAT5" localSheetId="12">#REF!</definedName>
    <definedName name="____DAT5" localSheetId="13">#REF!</definedName>
    <definedName name="____DAT5" localSheetId="14">#REF!</definedName>
    <definedName name="____DAT5" localSheetId="22">#REF!</definedName>
    <definedName name="____DAT5" localSheetId="23">#REF!</definedName>
    <definedName name="____DAT5" localSheetId="25">#REF!</definedName>
    <definedName name="____DAT5" localSheetId="26">#REF!</definedName>
    <definedName name="____DAT5" localSheetId="28">#REF!</definedName>
    <definedName name="____DAT5" localSheetId="30">#REF!</definedName>
    <definedName name="____DAT5" localSheetId="32">#REF!</definedName>
    <definedName name="____DAT5" localSheetId="33">#REF!</definedName>
    <definedName name="____DAT5" localSheetId="34">#REF!</definedName>
    <definedName name="____DAT5" localSheetId="35">#REF!</definedName>
    <definedName name="____DAT5" localSheetId="37">#REF!</definedName>
    <definedName name="____DAT5" localSheetId="38">#REF!</definedName>
    <definedName name="____DAT5" localSheetId="39">#REF!</definedName>
    <definedName name="____DAT5" localSheetId="17">#REF!</definedName>
    <definedName name="____DAT5" localSheetId="18">#REF!</definedName>
    <definedName name="____DAT5" localSheetId="19">#REF!</definedName>
    <definedName name="____DAT5" localSheetId="20">#REF!</definedName>
    <definedName name="____DAT6" localSheetId="6">#REF!</definedName>
    <definedName name="____DAT6" localSheetId="15">#REF!</definedName>
    <definedName name="____DAT6" localSheetId="16">#REF!</definedName>
    <definedName name="____DAT6" localSheetId="7">#REF!</definedName>
    <definedName name="____DAT6" localSheetId="8">#REF!</definedName>
    <definedName name="____DAT6" localSheetId="9">#REF!</definedName>
    <definedName name="____DAT6" localSheetId="10">#REF!</definedName>
    <definedName name="____DAT6" localSheetId="11">#REF!</definedName>
    <definedName name="____DAT6" localSheetId="12">#REF!</definedName>
    <definedName name="____DAT6" localSheetId="13">#REF!</definedName>
    <definedName name="____DAT6" localSheetId="14">#REF!</definedName>
    <definedName name="____DAT6" localSheetId="22">#REF!</definedName>
    <definedName name="____DAT6" localSheetId="23">#REF!</definedName>
    <definedName name="____DAT6" localSheetId="25">#REF!</definedName>
    <definedName name="____DAT6" localSheetId="26">#REF!</definedName>
    <definedName name="____DAT6" localSheetId="28">#REF!</definedName>
    <definedName name="____DAT6" localSheetId="30">#REF!</definedName>
    <definedName name="____DAT6" localSheetId="32">#REF!</definedName>
    <definedName name="____DAT6" localSheetId="33">#REF!</definedName>
    <definedName name="____DAT6" localSheetId="34">#REF!</definedName>
    <definedName name="____DAT6" localSheetId="35">#REF!</definedName>
    <definedName name="____DAT6" localSheetId="37">#REF!</definedName>
    <definedName name="____DAT6" localSheetId="38">#REF!</definedName>
    <definedName name="____DAT6" localSheetId="39">#REF!</definedName>
    <definedName name="____DAT6" localSheetId="17">#REF!</definedName>
    <definedName name="____DAT6" localSheetId="18">#REF!</definedName>
    <definedName name="____DAT6" localSheetId="19">#REF!</definedName>
    <definedName name="____DAT6" localSheetId="20">#REF!</definedName>
    <definedName name="____DAT7" localSheetId="6">#REF!</definedName>
    <definedName name="____DAT7" localSheetId="15">#REF!</definedName>
    <definedName name="____DAT7" localSheetId="16">#REF!</definedName>
    <definedName name="____DAT7" localSheetId="7">#REF!</definedName>
    <definedName name="____DAT7" localSheetId="8">#REF!</definedName>
    <definedName name="____DAT7" localSheetId="9">#REF!</definedName>
    <definedName name="____DAT7" localSheetId="10">#REF!</definedName>
    <definedName name="____DAT7" localSheetId="11">#REF!</definedName>
    <definedName name="____DAT7" localSheetId="12">#REF!</definedName>
    <definedName name="____DAT7" localSheetId="13">#REF!</definedName>
    <definedName name="____DAT7" localSheetId="14">#REF!</definedName>
    <definedName name="____DAT7" localSheetId="22">#REF!</definedName>
    <definedName name="____DAT7" localSheetId="23">#REF!</definedName>
    <definedName name="____DAT7" localSheetId="25">#REF!</definedName>
    <definedName name="____DAT7" localSheetId="26">#REF!</definedName>
    <definedName name="____DAT7" localSheetId="28">#REF!</definedName>
    <definedName name="____DAT7" localSheetId="30">#REF!</definedName>
    <definedName name="____DAT7" localSheetId="32">#REF!</definedName>
    <definedName name="____DAT7" localSheetId="33">#REF!</definedName>
    <definedName name="____DAT7" localSheetId="34">#REF!</definedName>
    <definedName name="____DAT7" localSheetId="35">#REF!</definedName>
    <definedName name="____DAT7" localSheetId="37">#REF!</definedName>
    <definedName name="____DAT7" localSheetId="38">#REF!</definedName>
    <definedName name="____DAT7" localSheetId="39">#REF!</definedName>
    <definedName name="____DAT7" localSheetId="17">#REF!</definedName>
    <definedName name="____DAT7" localSheetId="18">#REF!</definedName>
    <definedName name="____DAT7" localSheetId="19">#REF!</definedName>
    <definedName name="____DAT7" localSheetId="20">#REF!</definedName>
    <definedName name="____DAT8" localSheetId="6">#REF!</definedName>
    <definedName name="____DAT8" localSheetId="15">#REF!</definedName>
    <definedName name="____DAT8" localSheetId="16">#REF!</definedName>
    <definedName name="____DAT8" localSheetId="7">#REF!</definedName>
    <definedName name="____DAT8" localSheetId="8">#REF!</definedName>
    <definedName name="____DAT8" localSheetId="9">#REF!</definedName>
    <definedName name="____DAT8" localSheetId="10">#REF!</definedName>
    <definedName name="____DAT8" localSheetId="11">#REF!</definedName>
    <definedName name="____DAT8" localSheetId="12">#REF!</definedName>
    <definedName name="____DAT8" localSheetId="13">#REF!</definedName>
    <definedName name="____DAT8" localSheetId="14">#REF!</definedName>
    <definedName name="____DAT8" localSheetId="22">#REF!</definedName>
    <definedName name="____DAT8" localSheetId="23">#REF!</definedName>
    <definedName name="____DAT8" localSheetId="25">#REF!</definedName>
    <definedName name="____DAT8" localSheetId="26">#REF!</definedName>
    <definedName name="____DAT8" localSheetId="28">#REF!</definedName>
    <definedName name="____DAT8" localSheetId="30">#REF!</definedName>
    <definedName name="____DAT8" localSheetId="32">#REF!</definedName>
    <definedName name="____DAT8" localSheetId="33">#REF!</definedName>
    <definedName name="____DAT8" localSheetId="34">#REF!</definedName>
    <definedName name="____DAT8" localSheetId="35">#REF!</definedName>
    <definedName name="____DAT8" localSheetId="37">#REF!</definedName>
    <definedName name="____DAT8" localSheetId="38">#REF!</definedName>
    <definedName name="____DAT8" localSheetId="39">#REF!</definedName>
    <definedName name="____DAT8" localSheetId="17">#REF!</definedName>
    <definedName name="____DAT8" localSheetId="18">#REF!</definedName>
    <definedName name="____DAT8" localSheetId="19">#REF!</definedName>
    <definedName name="____DAT8" localSheetId="20">#REF!</definedName>
    <definedName name="____DAT9" localSheetId="6">#REF!</definedName>
    <definedName name="____DAT9" localSheetId="15">#REF!</definedName>
    <definedName name="____DAT9" localSheetId="16">#REF!</definedName>
    <definedName name="____DAT9" localSheetId="7">#REF!</definedName>
    <definedName name="____DAT9" localSheetId="8">#REF!</definedName>
    <definedName name="____DAT9" localSheetId="9">#REF!</definedName>
    <definedName name="____DAT9" localSheetId="10">#REF!</definedName>
    <definedName name="____DAT9" localSheetId="11">#REF!</definedName>
    <definedName name="____DAT9" localSheetId="12">#REF!</definedName>
    <definedName name="____DAT9" localSheetId="13">#REF!</definedName>
    <definedName name="____DAT9" localSheetId="14">#REF!</definedName>
    <definedName name="____DAT9" localSheetId="22">#REF!</definedName>
    <definedName name="____DAT9" localSheetId="23">#REF!</definedName>
    <definedName name="____DAT9" localSheetId="25">#REF!</definedName>
    <definedName name="____DAT9" localSheetId="26">#REF!</definedName>
    <definedName name="____DAT9" localSheetId="28">#REF!</definedName>
    <definedName name="____DAT9" localSheetId="30">#REF!</definedName>
    <definedName name="____DAT9" localSheetId="32">#REF!</definedName>
    <definedName name="____DAT9" localSheetId="33">#REF!</definedName>
    <definedName name="____DAT9" localSheetId="34">#REF!</definedName>
    <definedName name="____DAT9" localSheetId="35">#REF!</definedName>
    <definedName name="____DAT9" localSheetId="37">#REF!</definedName>
    <definedName name="____DAT9" localSheetId="38">#REF!</definedName>
    <definedName name="____DAT9" localSheetId="39">#REF!</definedName>
    <definedName name="____DAT9" localSheetId="17">#REF!</definedName>
    <definedName name="____DAT9" localSheetId="18">#REF!</definedName>
    <definedName name="____DAT9" localSheetId="19">#REF!</definedName>
    <definedName name="____DAT9" localSheetId="20">#REF!</definedName>
    <definedName name="___DAT1" localSheetId="6">#REF!</definedName>
    <definedName name="___DAT1" localSheetId="15">#REF!</definedName>
    <definedName name="___DAT1" localSheetId="16">#REF!</definedName>
    <definedName name="___DAT1" localSheetId="7">#REF!</definedName>
    <definedName name="___DAT1" localSheetId="8">#REF!</definedName>
    <definedName name="___DAT1" localSheetId="9">#REF!</definedName>
    <definedName name="___DAT1" localSheetId="10">#REF!</definedName>
    <definedName name="___DAT1" localSheetId="11">#REF!</definedName>
    <definedName name="___DAT1" localSheetId="12">#REF!</definedName>
    <definedName name="___DAT1" localSheetId="13">#REF!</definedName>
    <definedName name="___DAT1" localSheetId="14">#REF!</definedName>
    <definedName name="___DAT1" localSheetId="22">#REF!</definedName>
    <definedName name="___DAT1" localSheetId="23">#REF!</definedName>
    <definedName name="___DAT1" localSheetId="25">#REF!</definedName>
    <definedName name="___DAT1" localSheetId="26">#REF!</definedName>
    <definedName name="___DAT1" localSheetId="28">#REF!</definedName>
    <definedName name="___DAT1" localSheetId="30">#REF!</definedName>
    <definedName name="___DAT1" localSheetId="32">#REF!</definedName>
    <definedName name="___DAT1" localSheetId="33">#REF!</definedName>
    <definedName name="___DAT1" localSheetId="34">#REF!</definedName>
    <definedName name="___DAT1" localSheetId="35">#REF!</definedName>
    <definedName name="___DAT1" localSheetId="37">#REF!</definedName>
    <definedName name="___DAT1" localSheetId="38">#REF!</definedName>
    <definedName name="___DAT1" localSheetId="39">#REF!</definedName>
    <definedName name="___DAT1" localSheetId="17">#REF!</definedName>
    <definedName name="___DAT1" localSheetId="18">#REF!</definedName>
    <definedName name="___DAT1" localSheetId="19">#REF!</definedName>
    <definedName name="___DAT1" localSheetId="20">#REF!</definedName>
    <definedName name="___DAT10" localSheetId="6">#REF!</definedName>
    <definedName name="___DAT10" localSheetId="15">#REF!</definedName>
    <definedName name="___DAT10" localSheetId="16">#REF!</definedName>
    <definedName name="___DAT10" localSheetId="7">#REF!</definedName>
    <definedName name="___DAT10" localSheetId="8">#REF!</definedName>
    <definedName name="___DAT10" localSheetId="9">#REF!</definedName>
    <definedName name="___DAT10" localSheetId="10">#REF!</definedName>
    <definedName name="___DAT10" localSheetId="11">#REF!</definedName>
    <definedName name="___DAT10" localSheetId="12">#REF!</definedName>
    <definedName name="___DAT10" localSheetId="13">#REF!</definedName>
    <definedName name="___DAT10" localSheetId="14">#REF!</definedName>
    <definedName name="___DAT10" localSheetId="22">#REF!</definedName>
    <definedName name="___DAT10" localSheetId="23">#REF!</definedName>
    <definedName name="___DAT10" localSheetId="25">#REF!</definedName>
    <definedName name="___DAT10" localSheetId="26">#REF!</definedName>
    <definedName name="___DAT10" localSheetId="28">#REF!</definedName>
    <definedName name="___DAT10" localSheetId="30">#REF!</definedName>
    <definedName name="___DAT10" localSheetId="32">#REF!</definedName>
    <definedName name="___DAT10" localSheetId="33">#REF!</definedName>
    <definedName name="___DAT10" localSheetId="34">#REF!</definedName>
    <definedName name="___DAT10" localSheetId="35">#REF!</definedName>
    <definedName name="___DAT10" localSheetId="37">#REF!</definedName>
    <definedName name="___DAT10" localSheetId="38">#REF!</definedName>
    <definedName name="___DAT10" localSheetId="39">#REF!</definedName>
    <definedName name="___DAT10" localSheetId="17">#REF!</definedName>
    <definedName name="___DAT10" localSheetId="18">#REF!</definedName>
    <definedName name="___DAT10" localSheetId="19">#REF!</definedName>
    <definedName name="___DAT10" localSheetId="20">#REF!</definedName>
    <definedName name="___DAT11" localSheetId="6">#REF!</definedName>
    <definedName name="___DAT11" localSheetId="15">#REF!</definedName>
    <definedName name="___DAT11" localSheetId="16">#REF!</definedName>
    <definedName name="___DAT11" localSheetId="7">#REF!</definedName>
    <definedName name="___DAT11" localSheetId="8">#REF!</definedName>
    <definedName name="___DAT11" localSheetId="9">#REF!</definedName>
    <definedName name="___DAT11" localSheetId="10">#REF!</definedName>
    <definedName name="___DAT11" localSheetId="11">#REF!</definedName>
    <definedName name="___DAT11" localSheetId="12">#REF!</definedName>
    <definedName name="___DAT11" localSheetId="13">#REF!</definedName>
    <definedName name="___DAT11" localSheetId="14">#REF!</definedName>
    <definedName name="___DAT11" localSheetId="22">#REF!</definedName>
    <definedName name="___DAT11" localSheetId="23">#REF!</definedName>
    <definedName name="___DAT11" localSheetId="25">#REF!</definedName>
    <definedName name="___DAT11" localSheetId="26">#REF!</definedName>
    <definedName name="___DAT11" localSheetId="28">#REF!</definedName>
    <definedName name="___DAT11" localSheetId="30">#REF!</definedName>
    <definedName name="___DAT11" localSheetId="32">#REF!</definedName>
    <definedName name="___DAT11" localSheetId="33">#REF!</definedName>
    <definedName name="___DAT11" localSheetId="34">#REF!</definedName>
    <definedName name="___DAT11" localSheetId="35">#REF!</definedName>
    <definedName name="___DAT11" localSheetId="37">#REF!</definedName>
    <definedName name="___DAT11" localSheetId="38">#REF!</definedName>
    <definedName name="___DAT11" localSheetId="39">#REF!</definedName>
    <definedName name="___DAT11" localSheetId="17">#REF!</definedName>
    <definedName name="___DAT11" localSheetId="18">#REF!</definedName>
    <definedName name="___DAT11" localSheetId="19">#REF!</definedName>
    <definedName name="___DAT11" localSheetId="20">#REF!</definedName>
    <definedName name="___DAT12" localSheetId="6">#REF!</definedName>
    <definedName name="___DAT12" localSheetId="15">#REF!</definedName>
    <definedName name="___DAT12" localSheetId="16">#REF!</definedName>
    <definedName name="___DAT12" localSheetId="7">#REF!</definedName>
    <definedName name="___DAT12" localSheetId="8">#REF!</definedName>
    <definedName name="___DAT12" localSheetId="9">#REF!</definedName>
    <definedName name="___DAT12" localSheetId="10">#REF!</definedName>
    <definedName name="___DAT12" localSheetId="11">#REF!</definedName>
    <definedName name="___DAT12" localSheetId="12">#REF!</definedName>
    <definedName name="___DAT12" localSheetId="13">#REF!</definedName>
    <definedName name="___DAT12" localSheetId="14">#REF!</definedName>
    <definedName name="___DAT12" localSheetId="22">#REF!</definedName>
    <definedName name="___DAT12" localSheetId="23">#REF!</definedName>
    <definedName name="___DAT12" localSheetId="25">#REF!</definedName>
    <definedName name="___DAT12" localSheetId="26">#REF!</definedName>
    <definedName name="___DAT12" localSheetId="28">#REF!</definedName>
    <definedName name="___DAT12" localSheetId="30">#REF!</definedName>
    <definedName name="___DAT12" localSheetId="32">#REF!</definedName>
    <definedName name="___DAT12" localSheetId="33">#REF!</definedName>
    <definedName name="___DAT12" localSheetId="34">#REF!</definedName>
    <definedName name="___DAT12" localSheetId="35">#REF!</definedName>
    <definedName name="___DAT12" localSheetId="37">#REF!</definedName>
    <definedName name="___DAT12" localSheetId="38">#REF!</definedName>
    <definedName name="___DAT12" localSheetId="39">#REF!</definedName>
    <definedName name="___DAT12" localSheetId="17">#REF!</definedName>
    <definedName name="___DAT12" localSheetId="18">#REF!</definedName>
    <definedName name="___DAT12" localSheetId="19">#REF!</definedName>
    <definedName name="___DAT12" localSheetId="20">#REF!</definedName>
    <definedName name="___DAT13" localSheetId="6">#REF!</definedName>
    <definedName name="___DAT13" localSheetId="15">#REF!</definedName>
    <definedName name="___DAT13" localSheetId="16">#REF!</definedName>
    <definedName name="___DAT13" localSheetId="7">#REF!</definedName>
    <definedName name="___DAT13" localSheetId="8">#REF!</definedName>
    <definedName name="___DAT13" localSheetId="9">#REF!</definedName>
    <definedName name="___DAT13" localSheetId="10">#REF!</definedName>
    <definedName name="___DAT13" localSheetId="11">#REF!</definedName>
    <definedName name="___DAT13" localSheetId="12">#REF!</definedName>
    <definedName name="___DAT13" localSheetId="13">#REF!</definedName>
    <definedName name="___DAT13" localSheetId="14">#REF!</definedName>
    <definedName name="___DAT13" localSheetId="22">#REF!</definedName>
    <definedName name="___DAT13" localSheetId="23">#REF!</definedName>
    <definedName name="___DAT13" localSheetId="25">#REF!</definedName>
    <definedName name="___DAT13" localSheetId="26">#REF!</definedName>
    <definedName name="___DAT13" localSheetId="28">#REF!</definedName>
    <definedName name="___DAT13" localSheetId="30">#REF!</definedName>
    <definedName name="___DAT13" localSheetId="32">#REF!</definedName>
    <definedName name="___DAT13" localSheetId="33">#REF!</definedName>
    <definedName name="___DAT13" localSheetId="34">#REF!</definedName>
    <definedName name="___DAT13" localSheetId="35">#REF!</definedName>
    <definedName name="___DAT13" localSheetId="37">#REF!</definedName>
    <definedName name="___DAT13" localSheetId="38">#REF!</definedName>
    <definedName name="___DAT13" localSheetId="39">#REF!</definedName>
    <definedName name="___DAT13" localSheetId="17">#REF!</definedName>
    <definedName name="___DAT13" localSheetId="18">#REF!</definedName>
    <definedName name="___DAT13" localSheetId="19">#REF!</definedName>
    <definedName name="___DAT13" localSheetId="20">#REF!</definedName>
    <definedName name="___DAT14" localSheetId="6">#REF!</definedName>
    <definedName name="___DAT14" localSheetId="15">#REF!</definedName>
    <definedName name="___DAT14" localSheetId="16">#REF!</definedName>
    <definedName name="___DAT14" localSheetId="7">#REF!</definedName>
    <definedName name="___DAT14" localSheetId="8">#REF!</definedName>
    <definedName name="___DAT14" localSheetId="9">#REF!</definedName>
    <definedName name="___DAT14" localSheetId="10">#REF!</definedName>
    <definedName name="___DAT14" localSheetId="11">#REF!</definedName>
    <definedName name="___DAT14" localSheetId="12">#REF!</definedName>
    <definedName name="___DAT14" localSheetId="13">#REF!</definedName>
    <definedName name="___DAT14" localSheetId="14">#REF!</definedName>
    <definedName name="___DAT14" localSheetId="22">#REF!</definedName>
    <definedName name="___DAT14" localSheetId="23">#REF!</definedName>
    <definedName name="___DAT14" localSheetId="25">#REF!</definedName>
    <definedName name="___DAT14" localSheetId="26">#REF!</definedName>
    <definedName name="___DAT14" localSheetId="28">#REF!</definedName>
    <definedName name="___DAT14" localSheetId="30">#REF!</definedName>
    <definedName name="___DAT14" localSheetId="32">#REF!</definedName>
    <definedName name="___DAT14" localSheetId="33">#REF!</definedName>
    <definedName name="___DAT14" localSheetId="34">#REF!</definedName>
    <definedName name="___DAT14" localSheetId="35">#REF!</definedName>
    <definedName name="___DAT14" localSheetId="37">#REF!</definedName>
    <definedName name="___DAT14" localSheetId="38">#REF!</definedName>
    <definedName name="___DAT14" localSheetId="39">#REF!</definedName>
    <definedName name="___DAT14" localSheetId="17">#REF!</definedName>
    <definedName name="___DAT14" localSheetId="18">#REF!</definedName>
    <definedName name="___DAT14" localSheetId="19">#REF!</definedName>
    <definedName name="___DAT14" localSheetId="20">#REF!</definedName>
    <definedName name="___DAT15" localSheetId="6">#REF!</definedName>
    <definedName name="___DAT15" localSheetId="15">#REF!</definedName>
    <definedName name="___DAT15" localSheetId="16">#REF!</definedName>
    <definedName name="___DAT15" localSheetId="7">#REF!</definedName>
    <definedName name="___DAT15" localSheetId="8">#REF!</definedName>
    <definedName name="___DAT15" localSheetId="9">#REF!</definedName>
    <definedName name="___DAT15" localSheetId="10">#REF!</definedName>
    <definedName name="___DAT15" localSheetId="11">#REF!</definedName>
    <definedName name="___DAT15" localSheetId="12">#REF!</definedName>
    <definedName name="___DAT15" localSheetId="13">#REF!</definedName>
    <definedName name="___DAT15" localSheetId="14">#REF!</definedName>
    <definedName name="___DAT15" localSheetId="22">#REF!</definedName>
    <definedName name="___DAT15" localSheetId="23">#REF!</definedName>
    <definedName name="___DAT15" localSheetId="25">#REF!</definedName>
    <definedName name="___DAT15" localSheetId="26">#REF!</definedName>
    <definedName name="___DAT15" localSheetId="28">#REF!</definedName>
    <definedName name="___DAT15" localSheetId="30">#REF!</definedName>
    <definedName name="___DAT15" localSheetId="32">#REF!</definedName>
    <definedName name="___DAT15" localSheetId="33">#REF!</definedName>
    <definedName name="___DAT15" localSheetId="34">#REF!</definedName>
    <definedName name="___DAT15" localSheetId="35">#REF!</definedName>
    <definedName name="___DAT15" localSheetId="37">#REF!</definedName>
    <definedName name="___DAT15" localSheetId="38">#REF!</definedName>
    <definedName name="___DAT15" localSheetId="39">#REF!</definedName>
    <definedName name="___DAT15" localSheetId="17">#REF!</definedName>
    <definedName name="___DAT15" localSheetId="18">#REF!</definedName>
    <definedName name="___DAT15" localSheetId="19">#REF!</definedName>
    <definedName name="___DAT15" localSheetId="20">#REF!</definedName>
    <definedName name="___DAT16" localSheetId="6">#REF!</definedName>
    <definedName name="___DAT16" localSheetId="15">#REF!</definedName>
    <definedName name="___DAT16" localSheetId="16">#REF!</definedName>
    <definedName name="___DAT16" localSheetId="7">#REF!</definedName>
    <definedName name="___DAT16" localSheetId="8">#REF!</definedName>
    <definedName name="___DAT16" localSheetId="9">#REF!</definedName>
    <definedName name="___DAT16" localSheetId="10">#REF!</definedName>
    <definedName name="___DAT16" localSheetId="11">#REF!</definedName>
    <definedName name="___DAT16" localSheetId="12">#REF!</definedName>
    <definedName name="___DAT16" localSheetId="13">#REF!</definedName>
    <definedName name="___DAT16" localSheetId="14">#REF!</definedName>
    <definedName name="___DAT16" localSheetId="22">#REF!</definedName>
    <definedName name="___DAT16" localSheetId="23">#REF!</definedName>
    <definedName name="___DAT16" localSheetId="25">#REF!</definedName>
    <definedName name="___DAT16" localSheetId="26">#REF!</definedName>
    <definedName name="___DAT16" localSheetId="28">#REF!</definedName>
    <definedName name="___DAT16" localSheetId="30">#REF!</definedName>
    <definedName name="___DAT16" localSheetId="32">#REF!</definedName>
    <definedName name="___DAT16" localSheetId="33">#REF!</definedName>
    <definedName name="___DAT16" localSheetId="34">#REF!</definedName>
    <definedName name="___DAT16" localSheetId="35">#REF!</definedName>
    <definedName name="___DAT16" localSheetId="37">#REF!</definedName>
    <definedName name="___DAT16" localSheetId="38">#REF!</definedName>
    <definedName name="___DAT16" localSheetId="39">#REF!</definedName>
    <definedName name="___DAT16" localSheetId="17">#REF!</definedName>
    <definedName name="___DAT16" localSheetId="18">#REF!</definedName>
    <definedName name="___DAT16" localSheetId="19">#REF!</definedName>
    <definedName name="___DAT16" localSheetId="20">#REF!</definedName>
    <definedName name="___DAT17" localSheetId="6">#REF!</definedName>
    <definedName name="___DAT17" localSheetId="15">#REF!</definedName>
    <definedName name="___DAT17" localSheetId="16">#REF!</definedName>
    <definedName name="___DAT17" localSheetId="7">#REF!</definedName>
    <definedName name="___DAT17" localSheetId="8">#REF!</definedName>
    <definedName name="___DAT17" localSheetId="9">#REF!</definedName>
    <definedName name="___DAT17" localSheetId="10">#REF!</definedName>
    <definedName name="___DAT17" localSheetId="11">#REF!</definedName>
    <definedName name="___DAT17" localSheetId="12">#REF!</definedName>
    <definedName name="___DAT17" localSheetId="13">#REF!</definedName>
    <definedName name="___DAT17" localSheetId="14">#REF!</definedName>
    <definedName name="___DAT17" localSheetId="22">#REF!</definedName>
    <definedName name="___DAT17" localSheetId="23">#REF!</definedName>
    <definedName name="___DAT17" localSheetId="25">#REF!</definedName>
    <definedName name="___DAT17" localSheetId="26">#REF!</definedName>
    <definedName name="___DAT17" localSheetId="28">#REF!</definedName>
    <definedName name="___DAT17" localSheetId="30">#REF!</definedName>
    <definedName name="___DAT17" localSheetId="32">#REF!</definedName>
    <definedName name="___DAT17" localSheetId="33">#REF!</definedName>
    <definedName name="___DAT17" localSheetId="34">#REF!</definedName>
    <definedName name="___DAT17" localSheetId="35">#REF!</definedName>
    <definedName name="___DAT17" localSheetId="37">#REF!</definedName>
    <definedName name="___DAT17" localSheetId="38">#REF!</definedName>
    <definedName name="___DAT17" localSheetId="39">#REF!</definedName>
    <definedName name="___DAT17" localSheetId="17">#REF!</definedName>
    <definedName name="___DAT17" localSheetId="18">#REF!</definedName>
    <definedName name="___DAT17" localSheetId="19">#REF!</definedName>
    <definedName name="___DAT17" localSheetId="20">#REF!</definedName>
    <definedName name="___DAT18" localSheetId="6">#REF!</definedName>
    <definedName name="___DAT18" localSheetId="15">#REF!</definedName>
    <definedName name="___DAT18" localSheetId="16">#REF!</definedName>
    <definedName name="___DAT18" localSheetId="7">#REF!</definedName>
    <definedName name="___DAT18" localSheetId="8">#REF!</definedName>
    <definedName name="___DAT18" localSheetId="9">#REF!</definedName>
    <definedName name="___DAT18" localSheetId="10">#REF!</definedName>
    <definedName name="___DAT18" localSheetId="11">#REF!</definedName>
    <definedName name="___DAT18" localSheetId="12">#REF!</definedName>
    <definedName name="___DAT18" localSheetId="13">#REF!</definedName>
    <definedName name="___DAT18" localSheetId="14">#REF!</definedName>
    <definedName name="___DAT18" localSheetId="22">#REF!</definedName>
    <definedName name="___DAT18" localSheetId="23">#REF!</definedName>
    <definedName name="___DAT18" localSheetId="25">#REF!</definedName>
    <definedName name="___DAT18" localSheetId="26">#REF!</definedName>
    <definedName name="___DAT18" localSheetId="28">#REF!</definedName>
    <definedName name="___DAT18" localSheetId="30">#REF!</definedName>
    <definedName name="___DAT18" localSheetId="32">#REF!</definedName>
    <definedName name="___DAT18" localSheetId="33">#REF!</definedName>
    <definedName name="___DAT18" localSheetId="34">#REF!</definedName>
    <definedName name="___DAT18" localSheetId="35">#REF!</definedName>
    <definedName name="___DAT18" localSheetId="37">#REF!</definedName>
    <definedName name="___DAT18" localSheetId="38">#REF!</definedName>
    <definedName name="___DAT18" localSheetId="39">#REF!</definedName>
    <definedName name="___DAT18" localSheetId="17">#REF!</definedName>
    <definedName name="___DAT18" localSheetId="18">#REF!</definedName>
    <definedName name="___DAT18" localSheetId="19">#REF!</definedName>
    <definedName name="___DAT18" localSheetId="20">#REF!</definedName>
    <definedName name="___DAT19" localSheetId="6">#REF!</definedName>
    <definedName name="___DAT19" localSheetId="15">#REF!</definedName>
    <definedName name="___DAT19" localSheetId="16">#REF!</definedName>
    <definedName name="___DAT19" localSheetId="7">#REF!</definedName>
    <definedName name="___DAT19" localSheetId="8">#REF!</definedName>
    <definedName name="___DAT19" localSheetId="9">#REF!</definedName>
    <definedName name="___DAT19" localSheetId="10">#REF!</definedName>
    <definedName name="___DAT19" localSheetId="11">#REF!</definedName>
    <definedName name="___DAT19" localSheetId="12">#REF!</definedName>
    <definedName name="___DAT19" localSheetId="13">#REF!</definedName>
    <definedName name="___DAT19" localSheetId="14">#REF!</definedName>
    <definedName name="___DAT19" localSheetId="22">#REF!</definedName>
    <definedName name="___DAT19" localSheetId="23">#REF!</definedName>
    <definedName name="___DAT19" localSheetId="25">#REF!</definedName>
    <definedName name="___DAT19" localSheetId="26">#REF!</definedName>
    <definedName name="___DAT19" localSheetId="28">#REF!</definedName>
    <definedName name="___DAT19" localSheetId="30">#REF!</definedName>
    <definedName name="___DAT19" localSheetId="32">#REF!</definedName>
    <definedName name="___DAT19" localSheetId="33">#REF!</definedName>
    <definedName name="___DAT19" localSheetId="34">#REF!</definedName>
    <definedName name="___DAT19" localSheetId="35">#REF!</definedName>
    <definedName name="___DAT19" localSheetId="37">#REF!</definedName>
    <definedName name="___DAT19" localSheetId="38">#REF!</definedName>
    <definedName name="___DAT19" localSheetId="39">#REF!</definedName>
    <definedName name="___DAT19" localSheetId="17">#REF!</definedName>
    <definedName name="___DAT19" localSheetId="18">#REF!</definedName>
    <definedName name="___DAT19" localSheetId="19">#REF!</definedName>
    <definedName name="___DAT19" localSheetId="20">#REF!</definedName>
    <definedName name="___DAT2" localSheetId="6">#REF!</definedName>
    <definedName name="___DAT2" localSheetId="15">#REF!</definedName>
    <definedName name="___DAT2" localSheetId="16">#REF!</definedName>
    <definedName name="___DAT2" localSheetId="7">#REF!</definedName>
    <definedName name="___DAT2" localSheetId="8">#REF!</definedName>
    <definedName name="___DAT2" localSheetId="9">#REF!</definedName>
    <definedName name="___DAT2" localSheetId="10">#REF!</definedName>
    <definedName name="___DAT2" localSheetId="11">#REF!</definedName>
    <definedName name="___DAT2" localSheetId="12">#REF!</definedName>
    <definedName name="___DAT2" localSheetId="13">#REF!</definedName>
    <definedName name="___DAT2" localSheetId="14">#REF!</definedName>
    <definedName name="___DAT2" localSheetId="22">#REF!</definedName>
    <definedName name="___DAT2" localSheetId="23">#REF!</definedName>
    <definedName name="___DAT2" localSheetId="25">#REF!</definedName>
    <definedName name="___DAT2" localSheetId="26">#REF!</definedName>
    <definedName name="___DAT2" localSheetId="28">#REF!</definedName>
    <definedName name="___DAT2" localSheetId="30">#REF!</definedName>
    <definedName name="___DAT2" localSheetId="32">#REF!</definedName>
    <definedName name="___DAT2" localSheetId="33">#REF!</definedName>
    <definedName name="___DAT2" localSheetId="34">#REF!</definedName>
    <definedName name="___DAT2" localSheetId="35">#REF!</definedName>
    <definedName name="___DAT2" localSheetId="37">#REF!</definedName>
    <definedName name="___DAT2" localSheetId="38">#REF!</definedName>
    <definedName name="___DAT2" localSheetId="39">#REF!</definedName>
    <definedName name="___DAT2" localSheetId="17">#REF!</definedName>
    <definedName name="___DAT2" localSheetId="18">#REF!</definedName>
    <definedName name="___DAT2" localSheetId="19">#REF!</definedName>
    <definedName name="___DAT2" localSheetId="20">#REF!</definedName>
    <definedName name="___DAT20" localSheetId="6">#REF!</definedName>
    <definedName name="___DAT20" localSheetId="15">#REF!</definedName>
    <definedName name="___DAT20" localSheetId="16">#REF!</definedName>
    <definedName name="___DAT20" localSheetId="7">#REF!</definedName>
    <definedName name="___DAT20" localSheetId="8">#REF!</definedName>
    <definedName name="___DAT20" localSheetId="9">#REF!</definedName>
    <definedName name="___DAT20" localSheetId="10">#REF!</definedName>
    <definedName name="___DAT20" localSheetId="11">#REF!</definedName>
    <definedName name="___DAT20" localSheetId="12">#REF!</definedName>
    <definedName name="___DAT20" localSheetId="13">#REF!</definedName>
    <definedName name="___DAT20" localSheetId="14">#REF!</definedName>
    <definedName name="___DAT20" localSheetId="22">#REF!</definedName>
    <definedName name="___DAT20" localSheetId="23">#REF!</definedName>
    <definedName name="___DAT20" localSheetId="25">#REF!</definedName>
    <definedName name="___DAT20" localSheetId="26">#REF!</definedName>
    <definedName name="___DAT20" localSheetId="28">#REF!</definedName>
    <definedName name="___DAT20" localSheetId="30">#REF!</definedName>
    <definedName name="___DAT20" localSheetId="32">#REF!</definedName>
    <definedName name="___DAT20" localSheetId="33">#REF!</definedName>
    <definedName name="___DAT20" localSheetId="34">#REF!</definedName>
    <definedName name="___DAT20" localSheetId="35">#REF!</definedName>
    <definedName name="___DAT20" localSheetId="37">#REF!</definedName>
    <definedName name="___DAT20" localSheetId="38">#REF!</definedName>
    <definedName name="___DAT20" localSheetId="39">#REF!</definedName>
    <definedName name="___DAT20" localSheetId="17">#REF!</definedName>
    <definedName name="___DAT20" localSheetId="18">#REF!</definedName>
    <definedName name="___DAT20" localSheetId="19">#REF!</definedName>
    <definedName name="___DAT20" localSheetId="20">#REF!</definedName>
    <definedName name="___DAT21" localSheetId="6">#REF!</definedName>
    <definedName name="___DAT21" localSheetId="15">#REF!</definedName>
    <definedName name="___DAT21" localSheetId="16">#REF!</definedName>
    <definedName name="___DAT21" localSheetId="7">#REF!</definedName>
    <definedName name="___DAT21" localSheetId="8">#REF!</definedName>
    <definedName name="___DAT21" localSheetId="9">#REF!</definedName>
    <definedName name="___DAT21" localSheetId="10">#REF!</definedName>
    <definedName name="___DAT21" localSheetId="11">#REF!</definedName>
    <definedName name="___DAT21" localSheetId="12">#REF!</definedName>
    <definedName name="___DAT21" localSheetId="13">#REF!</definedName>
    <definedName name="___DAT21" localSheetId="14">#REF!</definedName>
    <definedName name="___DAT21" localSheetId="22">#REF!</definedName>
    <definedName name="___DAT21" localSheetId="23">#REF!</definedName>
    <definedName name="___DAT21" localSheetId="25">#REF!</definedName>
    <definedName name="___DAT21" localSheetId="26">#REF!</definedName>
    <definedName name="___DAT21" localSheetId="28">#REF!</definedName>
    <definedName name="___DAT21" localSheetId="30">#REF!</definedName>
    <definedName name="___DAT21" localSheetId="32">#REF!</definedName>
    <definedName name="___DAT21" localSheetId="33">#REF!</definedName>
    <definedName name="___DAT21" localSheetId="34">#REF!</definedName>
    <definedName name="___DAT21" localSheetId="35">#REF!</definedName>
    <definedName name="___DAT21" localSheetId="37">#REF!</definedName>
    <definedName name="___DAT21" localSheetId="38">#REF!</definedName>
    <definedName name="___DAT21" localSheetId="39">#REF!</definedName>
    <definedName name="___DAT21" localSheetId="17">#REF!</definedName>
    <definedName name="___DAT21" localSheetId="18">#REF!</definedName>
    <definedName name="___DAT21" localSheetId="19">#REF!</definedName>
    <definedName name="___DAT21" localSheetId="20">#REF!</definedName>
    <definedName name="___DAT3" localSheetId="6">#REF!</definedName>
    <definedName name="___DAT3" localSheetId="15">#REF!</definedName>
    <definedName name="___DAT3" localSheetId="16">#REF!</definedName>
    <definedName name="___DAT3" localSheetId="7">#REF!</definedName>
    <definedName name="___DAT3" localSheetId="8">#REF!</definedName>
    <definedName name="___DAT3" localSheetId="9">#REF!</definedName>
    <definedName name="___DAT3" localSheetId="10">#REF!</definedName>
    <definedName name="___DAT3" localSheetId="11">#REF!</definedName>
    <definedName name="___DAT3" localSheetId="12">#REF!</definedName>
    <definedName name="___DAT3" localSheetId="13">#REF!</definedName>
    <definedName name="___DAT3" localSheetId="14">#REF!</definedName>
    <definedName name="___DAT3" localSheetId="22">#REF!</definedName>
    <definedName name="___DAT3" localSheetId="23">#REF!</definedName>
    <definedName name="___DAT3" localSheetId="25">#REF!</definedName>
    <definedName name="___DAT3" localSheetId="26">#REF!</definedName>
    <definedName name="___DAT3" localSheetId="28">#REF!</definedName>
    <definedName name="___DAT3" localSheetId="30">#REF!</definedName>
    <definedName name="___DAT3" localSheetId="32">#REF!</definedName>
    <definedName name="___DAT3" localSheetId="33">#REF!</definedName>
    <definedName name="___DAT3" localSheetId="34">#REF!</definedName>
    <definedName name="___DAT3" localSheetId="35">#REF!</definedName>
    <definedName name="___DAT3" localSheetId="37">#REF!</definedName>
    <definedName name="___DAT3" localSheetId="38">#REF!</definedName>
    <definedName name="___DAT3" localSheetId="39">#REF!</definedName>
    <definedName name="___DAT3" localSheetId="17">#REF!</definedName>
    <definedName name="___DAT3" localSheetId="18">#REF!</definedName>
    <definedName name="___DAT3" localSheetId="19">#REF!</definedName>
    <definedName name="___DAT3" localSheetId="20">#REF!</definedName>
    <definedName name="___DAT4" localSheetId="6">#REF!</definedName>
    <definedName name="___DAT4" localSheetId="15">#REF!</definedName>
    <definedName name="___DAT4" localSheetId="16">#REF!</definedName>
    <definedName name="___DAT4" localSheetId="7">#REF!</definedName>
    <definedName name="___DAT4" localSheetId="8">#REF!</definedName>
    <definedName name="___DAT4" localSheetId="9">#REF!</definedName>
    <definedName name="___DAT4" localSheetId="10">#REF!</definedName>
    <definedName name="___DAT4" localSheetId="11">#REF!</definedName>
    <definedName name="___DAT4" localSheetId="12">#REF!</definedName>
    <definedName name="___DAT4" localSheetId="13">#REF!</definedName>
    <definedName name="___DAT4" localSheetId="14">#REF!</definedName>
    <definedName name="___DAT4" localSheetId="22">#REF!</definedName>
    <definedName name="___DAT4" localSheetId="23">#REF!</definedName>
    <definedName name="___DAT4" localSheetId="25">#REF!</definedName>
    <definedName name="___DAT4" localSheetId="26">#REF!</definedName>
    <definedName name="___DAT4" localSheetId="28">#REF!</definedName>
    <definedName name="___DAT4" localSheetId="30">#REF!</definedName>
    <definedName name="___DAT4" localSheetId="32">#REF!</definedName>
    <definedName name="___DAT4" localSheetId="33">#REF!</definedName>
    <definedName name="___DAT4" localSheetId="34">#REF!</definedName>
    <definedName name="___DAT4" localSheetId="35">#REF!</definedName>
    <definedName name="___DAT4" localSheetId="37">#REF!</definedName>
    <definedName name="___DAT4" localSheetId="38">#REF!</definedName>
    <definedName name="___DAT4" localSheetId="39">#REF!</definedName>
    <definedName name="___DAT4" localSheetId="17">#REF!</definedName>
    <definedName name="___DAT4" localSheetId="18">#REF!</definedName>
    <definedName name="___DAT4" localSheetId="19">#REF!</definedName>
    <definedName name="___DAT4" localSheetId="20">#REF!</definedName>
    <definedName name="___DAT5" localSheetId="6">#REF!</definedName>
    <definedName name="___DAT5" localSheetId="15">#REF!</definedName>
    <definedName name="___DAT5" localSheetId="16">#REF!</definedName>
    <definedName name="___DAT5" localSheetId="7">#REF!</definedName>
    <definedName name="___DAT5" localSheetId="8">#REF!</definedName>
    <definedName name="___DAT5" localSheetId="9">#REF!</definedName>
    <definedName name="___DAT5" localSheetId="10">#REF!</definedName>
    <definedName name="___DAT5" localSheetId="11">#REF!</definedName>
    <definedName name="___DAT5" localSheetId="12">#REF!</definedName>
    <definedName name="___DAT5" localSheetId="13">#REF!</definedName>
    <definedName name="___DAT5" localSheetId="14">#REF!</definedName>
    <definedName name="___DAT5" localSheetId="22">#REF!</definedName>
    <definedName name="___DAT5" localSheetId="23">#REF!</definedName>
    <definedName name="___DAT5" localSheetId="25">#REF!</definedName>
    <definedName name="___DAT5" localSheetId="26">#REF!</definedName>
    <definedName name="___DAT5" localSheetId="28">#REF!</definedName>
    <definedName name="___DAT5" localSheetId="30">#REF!</definedName>
    <definedName name="___DAT5" localSheetId="32">#REF!</definedName>
    <definedName name="___DAT5" localSheetId="33">#REF!</definedName>
    <definedName name="___DAT5" localSheetId="34">#REF!</definedName>
    <definedName name="___DAT5" localSheetId="35">#REF!</definedName>
    <definedName name="___DAT5" localSheetId="37">#REF!</definedName>
    <definedName name="___DAT5" localSheetId="38">#REF!</definedName>
    <definedName name="___DAT5" localSheetId="39">#REF!</definedName>
    <definedName name="___DAT5" localSheetId="17">#REF!</definedName>
    <definedName name="___DAT5" localSheetId="18">#REF!</definedName>
    <definedName name="___DAT5" localSheetId="19">#REF!</definedName>
    <definedName name="___DAT5" localSheetId="20">#REF!</definedName>
    <definedName name="___DAT6" localSheetId="6">#REF!</definedName>
    <definedName name="___DAT6" localSheetId="15">#REF!</definedName>
    <definedName name="___DAT6" localSheetId="16">#REF!</definedName>
    <definedName name="___DAT6" localSheetId="7">#REF!</definedName>
    <definedName name="___DAT6" localSheetId="8">#REF!</definedName>
    <definedName name="___DAT6" localSheetId="9">#REF!</definedName>
    <definedName name="___DAT6" localSheetId="10">#REF!</definedName>
    <definedName name="___DAT6" localSheetId="11">#REF!</definedName>
    <definedName name="___DAT6" localSheetId="12">#REF!</definedName>
    <definedName name="___DAT6" localSheetId="13">#REF!</definedName>
    <definedName name="___DAT6" localSheetId="14">#REF!</definedName>
    <definedName name="___DAT6" localSheetId="22">#REF!</definedName>
    <definedName name="___DAT6" localSheetId="23">#REF!</definedName>
    <definedName name="___DAT6" localSheetId="25">#REF!</definedName>
    <definedName name="___DAT6" localSheetId="26">#REF!</definedName>
    <definedName name="___DAT6" localSheetId="28">#REF!</definedName>
    <definedName name="___DAT6" localSheetId="30">#REF!</definedName>
    <definedName name="___DAT6" localSheetId="32">#REF!</definedName>
    <definedName name="___DAT6" localSheetId="33">#REF!</definedName>
    <definedName name="___DAT6" localSheetId="34">#REF!</definedName>
    <definedName name="___DAT6" localSheetId="35">#REF!</definedName>
    <definedName name="___DAT6" localSheetId="37">#REF!</definedName>
    <definedName name="___DAT6" localSheetId="38">#REF!</definedName>
    <definedName name="___DAT6" localSheetId="39">#REF!</definedName>
    <definedName name="___DAT6" localSheetId="17">#REF!</definedName>
    <definedName name="___DAT6" localSheetId="18">#REF!</definedName>
    <definedName name="___DAT6" localSheetId="19">#REF!</definedName>
    <definedName name="___DAT6" localSheetId="20">#REF!</definedName>
    <definedName name="___DAT7" localSheetId="6">#REF!</definedName>
    <definedName name="___DAT7" localSheetId="15">#REF!</definedName>
    <definedName name="___DAT7" localSheetId="16">#REF!</definedName>
    <definedName name="___DAT7" localSheetId="7">#REF!</definedName>
    <definedName name="___DAT7" localSheetId="8">#REF!</definedName>
    <definedName name="___DAT7" localSheetId="9">#REF!</definedName>
    <definedName name="___DAT7" localSheetId="10">#REF!</definedName>
    <definedName name="___DAT7" localSheetId="11">#REF!</definedName>
    <definedName name="___DAT7" localSheetId="12">#REF!</definedName>
    <definedName name="___DAT7" localSheetId="13">#REF!</definedName>
    <definedName name="___DAT7" localSheetId="14">#REF!</definedName>
    <definedName name="___DAT7" localSheetId="22">#REF!</definedName>
    <definedName name="___DAT7" localSheetId="23">#REF!</definedName>
    <definedName name="___DAT7" localSheetId="25">#REF!</definedName>
    <definedName name="___DAT7" localSheetId="26">#REF!</definedName>
    <definedName name="___DAT7" localSheetId="28">#REF!</definedName>
    <definedName name="___DAT7" localSheetId="30">#REF!</definedName>
    <definedName name="___DAT7" localSheetId="32">#REF!</definedName>
    <definedName name="___DAT7" localSheetId="33">#REF!</definedName>
    <definedName name="___DAT7" localSheetId="34">#REF!</definedName>
    <definedName name="___DAT7" localSheetId="35">#REF!</definedName>
    <definedName name="___DAT7" localSheetId="37">#REF!</definedName>
    <definedName name="___DAT7" localSheetId="38">#REF!</definedName>
    <definedName name="___DAT7" localSheetId="39">#REF!</definedName>
    <definedName name="___DAT7" localSheetId="17">#REF!</definedName>
    <definedName name="___DAT7" localSheetId="18">#REF!</definedName>
    <definedName name="___DAT7" localSheetId="19">#REF!</definedName>
    <definedName name="___DAT7" localSheetId="20">#REF!</definedName>
    <definedName name="___DAT8" localSheetId="6">#REF!</definedName>
    <definedName name="___DAT8" localSheetId="15">#REF!</definedName>
    <definedName name="___DAT8" localSheetId="16">#REF!</definedName>
    <definedName name="___DAT8" localSheetId="7">#REF!</definedName>
    <definedName name="___DAT8" localSheetId="8">#REF!</definedName>
    <definedName name="___DAT8" localSheetId="9">#REF!</definedName>
    <definedName name="___DAT8" localSheetId="10">#REF!</definedName>
    <definedName name="___DAT8" localSheetId="11">#REF!</definedName>
    <definedName name="___DAT8" localSheetId="12">#REF!</definedName>
    <definedName name="___DAT8" localSheetId="13">#REF!</definedName>
    <definedName name="___DAT8" localSheetId="14">#REF!</definedName>
    <definedName name="___DAT8" localSheetId="22">#REF!</definedName>
    <definedName name="___DAT8" localSheetId="23">#REF!</definedName>
    <definedName name="___DAT8" localSheetId="25">#REF!</definedName>
    <definedName name="___DAT8" localSheetId="26">#REF!</definedName>
    <definedName name="___DAT8" localSheetId="28">#REF!</definedName>
    <definedName name="___DAT8" localSheetId="30">#REF!</definedName>
    <definedName name="___DAT8" localSheetId="32">#REF!</definedName>
    <definedName name="___DAT8" localSheetId="33">#REF!</definedName>
    <definedName name="___DAT8" localSheetId="34">#REF!</definedName>
    <definedName name="___DAT8" localSheetId="35">#REF!</definedName>
    <definedName name="___DAT8" localSheetId="37">#REF!</definedName>
    <definedName name="___DAT8" localSheetId="38">#REF!</definedName>
    <definedName name="___DAT8" localSheetId="39">#REF!</definedName>
    <definedName name="___DAT8" localSheetId="17">#REF!</definedName>
    <definedName name="___DAT8" localSheetId="18">#REF!</definedName>
    <definedName name="___DAT8" localSheetId="19">#REF!</definedName>
    <definedName name="___DAT8" localSheetId="20">#REF!</definedName>
    <definedName name="___DAT9" localSheetId="6">#REF!</definedName>
    <definedName name="___DAT9" localSheetId="15">#REF!</definedName>
    <definedName name="___DAT9" localSheetId="16">#REF!</definedName>
    <definedName name="___DAT9" localSheetId="7">#REF!</definedName>
    <definedName name="___DAT9" localSheetId="8">#REF!</definedName>
    <definedName name="___DAT9" localSheetId="9">#REF!</definedName>
    <definedName name="___DAT9" localSheetId="10">#REF!</definedName>
    <definedName name="___DAT9" localSheetId="11">#REF!</definedName>
    <definedName name="___DAT9" localSheetId="12">#REF!</definedName>
    <definedName name="___DAT9" localSheetId="13">#REF!</definedName>
    <definedName name="___DAT9" localSheetId="14">#REF!</definedName>
    <definedName name="___DAT9" localSheetId="22">#REF!</definedName>
    <definedName name="___DAT9" localSheetId="23">#REF!</definedName>
    <definedName name="___DAT9" localSheetId="25">#REF!</definedName>
    <definedName name="___DAT9" localSheetId="26">#REF!</definedName>
    <definedName name="___DAT9" localSheetId="28">#REF!</definedName>
    <definedName name="___DAT9" localSheetId="30">#REF!</definedName>
    <definedName name="___DAT9" localSheetId="32">#REF!</definedName>
    <definedName name="___DAT9" localSheetId="33">#REF!</definedName>
    <definedName name="___DAT9" localSheetId="34">#REF!</definedName>
    <definedName name="___DAT9" localSheetId="35">#REF!</definedName>
    <definedName name="___DAT9" localSheetId="37">#REF!</definedName>
    <definedName name="___DAT9" localSheetId="38">#REF!</definedName>
    <definedName name="___DAT9" localSheetId="39">#REF!</definedName>
    <definedName name="___DAT9" localSheetId="17">#REF!</definedName>
    <definedName name="___DAT9" localSheetId="18">#REF!</definedName>
    <definedName name="___DAT9" localSheetId="19">#REF!</definedName>
    <definedName name="___DAT9" localSheetId="20">#REF!</definedName>
    <definedName name="__DAT1" localSheetId="6">#REF!</definedName>
    <definedName name="__DAT1" localSheetId="15">#REF!</definedName>
    <definedName name="__DAT1" localSheetId="16">#REF!</definedName>
    <definedName name="__DAT1" localSheetId="7">#REF!</definedName>
    <definedName name="__DAT1" localSheetId="8">#REF!</definedName>
    <definedName name="__DAT1" localSheetId="9">#REF!</definedName>
    <definedName name="__DAT1" localSheetId="10">#REF!</definedName>
    <definedName name="__DAT1" localSheetId="11">#REF!</definedName>
    <definedName name="__DAT1" localSheetId="12">#REF!</definedName>
    <definedName name="__DAT1" localSheetId="13">#REF!</definedName>
    <definedName name="__DAT1" localSheetId="14">#REF!</definedName>
    <definedName name="__DAT1" localSheetId="22">#REF!</definedName>
    <definedName name="__DAT1" localSheetId="23">#REF!</definedName>
    <definedName name="__DAT1" localSheetId="25">#REF!</definedName>
    <definedName name="__DAT1" localSheetId="26">#REF!</definedName>
    <definedName name="__DAT1" localSheetId="28">#REF!</definedName>
    <definedName name="__DAT1" localSheetId="30">#REF!</definedName>
    <definedName name="__DAT1" localSheetId="32">#REF!</definedName>
    <definedName name="__DAT1" localSheetId="33">#REF!</definedName>
    <definedName name="__DAT1" localSheetId="34">#REF!</definedName>
    <definedName name="__DAT1" localSheetId="35">#REF!</definedName>
    <definedName name="__DAT1" localSheetId="37">#REF!</definedName>
    <definedName name="__DAT1" localSheetId="38">#REF!</definedName>
    <definedName name="__DAT1" localSheetId="39">#REF!</definedName>
    <definedName name="__DAT1" localSheetId="17">#REF!</definedName>
    <definedName name="__DAT1" localSheetId="18">#REF!</definedName>
    <definedName name="__DAT1" localSheetId="19">#REF!</definedName>
    <definedName name="__DAT1" localSheetId="20">#REF!</definedName>
    <definedName name="__DAT10" localSheetId="6">#REF!</definedName>
    <definedName name="__DAT10" localSheetId="15">#REF!</definedName>
    <definedName name="__DAT10" localSheetId="16">#REF!</definedName>
    <definedName name="__DAT10" localSheetId="7">#REF!</definedName>
    <definedName name="__DAT10" localSheetId="8">#REF!</definedName>
    <definedName name="__DAT10" localSheetId="9">#REF!</definedName>
    <definedName name="__DAT10" localSheetId="10">#REF!</definedName>
    <definedName name="__DAT10" localSheetId="11">#REF!</definedName>
    <definedName name="__DAT10" localSheetId="12">#REF!</definedName>
    <definedName name="__DAT10" localSheetId="13">#REF!</definedName>
    <definedName name="__DAT10" localSheetId="14">#REF!</definedName>
    <definedName name="__DAT10" localSheetId="22">#REF!</definedName>
    <definedName name="__DAT10" localSheetId="23">#REF!</definedName>
    <definedName name="__DAT10" localSheetId="25">#REF!</definedName>
    <definedName name="__DAT10" localSheetId="26">#REF!</definedName>
    <definedName name="__DAT10" localSheetId="28">#REF!</definedName>
    <definedName name="__DAT10" localSheetId="30">#REF!</definedName>
    <definedName name="__DAT10" localSheetId="32">#REF!</definedName>
    <definedName name="__DAT10" localSheetId="33">#REF!</definedName>
    <definedName name="__DAT10" localSheetId="34">#REF!</definedName>
    <definedName name="__DAT10" localSheetId="35">#REF!</definedName>
    <definedName name="__DAT10" localSheetId="37">#REF!</definedName>
    <definedName name="__DAT10" localSheetId="38">#REF!</definedName>
    <definedName name="__DAT10" localSheetId="39">#REF!</definedName>
    <definedName name="__DAT10" localSheetId="17">#REF!</definedName>
    <definedName name="__DAT10" localSheetId="18">#REF!</definedName>
    <definedName name="__DAT10" localSheetId="19">#REF!</definedName>
    <definedName name="__DAT10" localSheetId="20">#REF!</definedName>
    <definedName name="__DAT11" localSheetId="6">#REF!</definedName>
    <definedName name="__DAT11" localSheetId="15">#REF!</definedName>
    <definedName name="__DAT11" localSheetId="16">#REF!</definedName>
    <definedName name="__DAT11" localSheetId="7">#REF!</definedName>
    <definedName name="__DAT11" localSheetId="8">#REF!</definedName>
    <definedName name="__DAT11" localSheetId="9">#REF!</definedName>
    <definedName name="__DAT11" localSheetId="10">#REF!</definedName>
    <definedName name="__DAT11" localSheetId="11">#REF!</definedName>
    <definedName name="__DAT11" localSheetId="12">#REF!</definedName>
    <definedName name="__DAT11" localSheetId="13">#REF!</definedName>
    <definedName name="__DAT11" localSheetId="14">#REF!</definedName>
    <definedName name="__DAT11" localSheetId="22">#REF!</definedName>
    <definedName name="__DAT11" localSheetId="23">#REF!</definedName>
    <definedName name="__DAT11" localSheetId="25">#REF!</definedName>
    <definedName name="__DAT11" localSheetId="26">#REF!</definedName>
    <definedName name="__DAT11" localSheetId="28">#REF!</definedName>
    <definedName name="__DAT11" localSheetId="30">#REF!</definedName>
    <definedName name="__DAT11" localSheetId="32">#REF!</definedName>
    <definedName name="__DAT11" localSheetId="33">#REF!</definedName>
    <definedName name="__DAT11" localSheetId="34">#REF!</definedName>
    <definedName name="__DAT11" localSheetId="35">#REF!</definedName>
    <definedName name="__DAT11" localSheetId="37">#REF!</definedName>
    <definedName name="__DAT11" localSheetId="38">#REF!</definedName>
    <definedName name="__DAT11" localSheetId="39">#REF!</definedName>
    <definedName name="__DAT11" localSheetId="17">#REF!</definedName>
    <definedName name="__DAT11" localSheetId="18">#REF!</definedName>
    <definedName name="__DAT11" localSheetId="19">#REF!</definedName>
    <definedName name="__DAT11" localSheetId="20">#REF!</definedName>
    <definedName name="__DAT12" localSheetId="6">#REF!</definedName>
    <definedName name="__DAT12" localSheetId="15">#REF!</definedName>
    <definedName name="__DAT12" localSheetId="16">#REF!</definedName>
    <definedName name="__DAT12" localSheetId="7">#REF!</definedName>
    <definedName name="__DAT12" localSheetId="8">#REF!</definedName>
    <definedName name="__DAT12" localSheetId="9">#REF!</definedName>
    <definedName name="__DAT12" localSheetId="10">#REF!</definedName>
    <definedName name="__DAT12" localSheetId="11">#REF!</definedName>
    <definedName name="__DAT12" localSheetId="12">#REF!</definedName>
    <definedName name="__DAT12" localSheetId="13">#REF!</definedName>
    <definedName name="__DAT12" localSheetId="14">#REF!</definedName>
    <definedName name="__DAT12" localSheetId="22">#REF!</definedName>
    <definedName name="__DAT12" localSheetId="23">#REF!</definedName>
    <definedName name="__DAT12" localSheetId="25">#REF!</definedName>
    <definedName name="__DAT12" localSheetId="26">#REF!</definedName>
    <definedName name="__DAT12" localSheetId="28">#REF!</definedName>
    <definedName name="__DAT12" localSheetId="30">#REF!</definedName>
    <definedName name="__DAT12" localSheetId="32">#REF!</definedName>
    <definedName name="__DAT12" localSheetId="33">#REF!</definedName>
    <definedName name="__DAT12" localSheetId="34">#REF!</definedName>
    <definedName name="__DAT12" localSheetId="35">#REF!</definedName>
    <definedName name="__DAT12" localSheetId="37">#REF!</definedName>
    <definedName name="__DAT12" localSheetId="38">#REF!</definedName>
    <definedName name="__DAT12" localSheetId="39">#REF!</definedName>
    <definedName name="__DAT12" localSheetId="17">#REF!</definedName>
    <definedName name="__DAT12" localSheetId="18">#REF!</definedName>
    <definedName name="__DAT12" localSheetId="19">#REF!</definedName>
    <definedName name="__DAT12" localSheetId="20">#REF!</definedName>
    <definedName name="__DAT13" localSheetId="6">#REF!</definedName>
    <definedName name="__DAT13" localSheetId="15">#REF!</definedName>
    <definedName name="__DAT13" localSheetId="16">#REF!</definedName>
    <definedName name="__DAT13" localSheetId="7">#REF!</definedName>
    <definedName name="__DAT13" localSheetId="8">#REF!</definedName>
    <definedName name="__DAT13" localSheetId="9">#REF!</definedName>
    <definedName name="__DAT13" localSheetId="10">#REF!</definedName>
    <definedName name="__DAT13" localSheetId="11">#REF!</definedName>
    <definedName name="__DAT13" localSheetId="12">#REF!</definedName>
    <definedName name="__DAT13" localSheetId="13">#REF!</definedName>
    <definedName name="__DAT13" localSheetId="14">#REF!</definedName>
    <definedName name="__DAT13" localSheetId="22">#REF!</definedName>
    <definedName name="__DAT13" localSheetId="23">#REF!</definedName>
    <definedName name="__DAT13" localSheetId="25">#REF!</definedName>
    <definedName name="__DAT13" localSheetId="26">#REF!</definedName>
    <definedName name="__DAT13" localSheetId="28">#REF!</definedName>
    <definedName name="__DAT13" localSheetId="30">#REF!</definedName>
    <definedName name="__DAT13" localSheetId="32">#REF!</definedName>
    <definedName name="__DAT13" localSheetId="33">#REF!</definedName>
    <definedName name="__DAT13" localSheetId="34">#REF!</definedName>
    <definedName name="__DAT13" localSheetId="35">#REF!</definedName>
    <definedName name="__DAT13" localSheetId="37">#REF!</definedName>
    <definedName name="__DAT13" localSheetId="38">#REF!</definedName>
    <definedName name="__DAT13" localSheetId="39">#REF!</definedName>
    <definedName name="__DAT13" localSheetId="17">#REF!</definedName>
    <definedName name="__DAT13" localSheetId="18">#REF!</definedName>
    <definedName name="__DAT13" localSheetId="19">#REF!</definedName>
    <definedName name="__DAT13" localSheetId="20">#REF!</definedName>
    <definedName name="__DAT14" localSheetId="6">#REF!</definedName>
    <definedName name="__DAT14" localSheetId="15">#REF!</definedName>
    <definedName name="__DAT14" localSheetId="16">#REF!</definedName>
    <definedName name="__DAT14" localSheetId="7">#REF!</definedName>
    <definedName name="__DAT14" localSheetId="8">#REF!</definedName>
    <definedName name="__DAT14" localSheetId="9">#REF!</definedName>
    <definedName name="__DAT14" localSheetId="10">#REF!</definedName>
    <definedName name="__DAT14" localSheetId="11">#REF!</definedName>
    <definedName name="__DAT14" localSheetId="12">#REF!</definedName>
    <definedName name="__DAT14" localSheetId="13">#REF!</definedName>
    <definedName name="__DAT14" localSheetId="14">#REF!</definedName>
    <definedName name="__DAT14" localSheetId="22">#REF!</definedName>
    <definedName name="__DAT14" localSheetId="23">#REF!</definedName>
    <definedName name="__DAT14" localSheetId="25">#REF!</definedName>
    <definedName name="__DAT14" localSheetId="26">#REF!</definedName>
    <definedName name="__DAT14" localSheetId="28">#REF!</definedName>
    <definedName name="__DAT14" localSheetId="30">#REF!</definedName>
    <definedName name="__DAT14" localSheetId="32">#REF!</definedName>
    <definedName name="__DAT14" localSheetId="33">#REF!</definedName>
    <definedName name="__DAT14" localSheetId="34">#REF!</definedName>
    <definedName name="__DAT14" localSheetId="35">#REF!</definedName>
    <definedName name="__DAT14" localSheetId="37">#REF!</definedName>
    <definedName name="__DAT14" localSheetId="38">#REF!</definedName>
    <definedName name="__DAT14" localSheetId="39">#REF!</definedName>
    <definedName name="__DAT14" localSheetId="17">#REF!</definedName>
    <definedName name="__DAT14" localSheetId="18">#REF!</definedName>
    <definedName name="__DAT14" localSheetId="19">#REF!</definedName>
    <definedName name="__DAT14" localSheetId="20">#REF!</definedName>
    <definedName name="__DAT15" localSheetId="6">#REF!</definedName>
    <definedName name="__DAT15" localSheetId="15">#REF!</definedName>
    <definedName name="__DAT15" localSheetId="16">#REF!</definedName>
    <definedName name="__DAT15" localSheetId="7">#REF!</definedName>
    <definedName name="__DAT15" localSheetId="8">#REF!</definedName>
    <definedName name="__DAT15" localSheetId="9">#REF!</definedName>
    <definedName name="__DAT15" localSheetId="10">#REF!</definedName>
    <definedName name="__DAT15" localSheetId="11">#REF!</definedName>
    <definedName name="__DAT15" localSheetId="12">#REF!</definedName>
    <definedName name="__DAT15" localSheetId="13">#REF!</definedName>
    <definedName name="__DAT15" localSheetId="14">#REF!</definedName>
    <definedName name="__DAT15" localSheetId="22">#REF!</definedName>
    <definedName name="__DAT15" localSheetId="23">#REF!</definedName>
    <definedName name="__DAT15" localSheetId="25">#REF!</definedName>
    <definedName name="__DAT15" localSheetId="26">#REF!</definedName>
    <definedName name="__DAT15" localSheetId="28">#REF!</definedName>
    <definedName name="__DAT15" localSheetId="30">#REF!</definedName>
    <definedName name="__DAT15" localSheetId="32">#REF!</definedName>
    <definedName name="__DAT15" localSheetId="33">#REF!</definedName>
    <definedName name="__DAT15" localSheetId="34">#REF!</definedName>
    <definedName name="__DAT15" localSheetId="35">#REF!</definedName>
    <definedName name="__DAT15" localSheetId="37">#REF!</definedName>
    <definedName name="__DAT15" localSheetId="38">#REF!</definedName>
    <definedName name="__DAT15" localSheetId="39">#REF!</definedName>
    <definedName name="__DAT15" localSheetId="17">#REF!</definedName>
    <definedName name="__DAT15" localSheetId="18">#REF!</definedName>
    <definedName name="__DAT15" localSheetId="19">#REF!</definedName>
    <definedName name="__DAT15" localSheetId="20">#REF!</definedName>
    <definedName name="__DAT16" localSheetId="6">#REF!</definedName>
    <definedName name="__DAT16" localSheetId="15">#REF!</definedName>
    <definedName name="__DAT16" localSheetId="16">#REF!</definedName>
    <definedName name="__DAT16" localSheetId="7">#REF!</definedName>
    <definedName name="__DAT16" localSheetId="8">#REF!</definedName>
    <definedName name="__DAT16" localSheetId="9">#REF!</definedName>
    <definedName name="__DAT16" localSheetId="10">#REF!</definedName>
    <definedName name="__DAT16" localSheetId="11">#REF!</definedName>
    <definedName name="__DAT16" localSheetId="12">#REF!</definedName>
    <definedName name="__DAT16" localSheetId="13">#REF!</definedName>
    <definedName name="__DAT16" localSheetId="14">#REF!</definedName>
    <definedName name="__DAT16" localSheetId="22">#REF!</definedName>
    <definedName name="__DAT16" localSheetId="23">#REF!</definedName>
    <definedName name="__DAT16" localSheetId="25">#REF!</definedName>
    <definedName name="__DAT16" localSheetId="26">#REF!</definedName>
    <definedName name="__DAT16" localSheetId="28">#REF!</definedName>
    <definedName name="__DAT16" localSheetId="30">#REF!</definedName>
    <definedName name="__DAT16" localSheetId="32">#REF!</definedName>
    <definedName name="__DAT16" localSheetId="33">#REF!</definedName>
    <definedName name="__DAT16" localSheetId="34">#REF!</definedName>
    <definedName name="__DAT16" localSheetId="35">#REF!</definedName>
    <definedName name="__DAT16" localSheetId="37">#REF!</definedName>
    <definedName name="__DAT16" localSheetId="38">#REF!</definedName>
    <definedName name="__DAT16" localSheetId="39">#REF!</definedName>
    <definedName name="__DAT16" localSheetId="17">#REF!</definedName>
    <definedName name="__DAT16" localSheetId="18">#REF!</definedName>
    <definedName name="__DAT16" localSheetId="19">#REF!</definedName>
    <definedName name="__DAT16" localSheetId="20">#REF!</definedName>
    <definedName name="__DAT17" localSheetId="6">#REF!</definedName>
    <definedName name="__DAT17" localSheetId="15">#REF!</definedName>
    <definedName name="__DAT17" localSheetId="16">#REF!</definedName>
    <definedName name="__DAT17" localSheetId="7">#REF!</definedName>
    <definedName name="__DAT17" localSheetId="8">#REF!</definedName>
    <definedName name="__DAT17" localSheetId="9">#REF!</definedName>
    <definedName name="__DAT17" localSheetId="10">#REF!</definedName>
    <definedName name="__DAT17" localSheetId="11">#REF!</definedName>
    <definedName name="__DAT17" localSheetId="12">#REF!</definedName>
    <definedName name="__DAT17" localSheetId="13">#REF!</definedName>
    <definedName name="__DAT17" localSheetId="14">#REF!</definedName>
    <definedName name="__DAT17" localSheetId="22">#REF!</definedName>
    <definedName name="__DAT17" localSheetId="23">#REF!</definedName>
    <definedName name="__DAT17" localSheetId="25">#REF!</definedName>
    <definedName name="__DAT17" localSheetId="26">#REF!</definedName>
    <definedName name="__DAT17" localSheetId="28">#REF!</definedName>
    <definedName name="__DAT17" localSheetId="30">#REF!</definedName>
    <definedName name="__DAT17" localSheetId="32">#REF!</definedName>
    <definedName name="__DAT17" localSheetId="33">#REF!</definedName>
    <definedName name="__DAT17" localSheetId="34">#REF!</definedName>
    <definedName name="__DAT17" localSheetId="35">#REF!</definedName>
    <definedName name="__DAT17" localSheetId="37">#REF!</definedName>
    <definedName name="__DAT17" localSheetId="38">#REF!</definedName>
    <definedName name="__DAT17" localSheetId="39">#REF!</definedName>
    <definedName name="__DAT17" localSheetId="17">#REF!</definedName>
    <definedName name="__DAT17" localSheetId="18">#REF!</definedName>
    <definedName name="__DAT17" localSheetId="19">#REF!</definedName>
    <definedName name="__DAT17" localSheetId="20">#REF!</definedName>
    <definedName name="__DAT18" localSheetId="6">#REF!</definedName>
    <definedName name="__DAT18" localSheetId="15">#REF!</definedName>
    <definedName name="__DAT18" localSheetId="16">#REF!</definedName>
    <definedName name="__DAT18" localSheetId="7">#REF!</definedName>
    <definedName name="__DAT18" localSheetId="8">#REF!</definedName>
    <definedName name="__DAT18" localSheetId="9">#REF!</definedName>
    <definedName name="__DAT18" localSheetId="10">#REF!</definedName>
    <definedName name="__DAT18" localSheetId="11">#REF!</definedName>
    <definedName name="__DAT18" localSheetId="12">#REF!</definedName>
    <definedName name="__DAT18" localSheetId="13">#REF!</definedName>
    <definedName name="__DAT18" localSheetId="14">#REF!</definedName>
    <definedName name="__DAT18" localSheetId="22">#REF!</definedName>
    <definedName name="__DAT18" localSheetId="23">#REF!</definedName>
    <definedName name="__DAT18" localSheetId="25">#REF!</definedName>
    <definedName name="__DAT18" localSheetId="26">#REF!</definedName>
    <definedName name="__DAT18" localSheetId="28">#REF!</definedName>
    <definedName name="__DAT18" localSheetId="30">#REF!</definedName>
    <definedName name="__DAT18" localSheetId="32">#REF!</definedName>
    <definedName name="__DAT18" localSheetId="33">#REF!</definedName>
    <definedName name="__DAT18" localSheetId="34">#REF!</definedName>
    <definedName name="__DAT18" localSheetId="35">#REF!</definedName>
    <definedName name="__DAT18" localSheetId="37">#REF!</definedName>
    <definedName name="__DAT18" localSheetId="38">#REF!</definedName>
    <definedName name="__DAT18" localSheetId="39">#REF!</definedName>
    <definedName name="__DAT18" localSheetId="17">#REF!</definedName>
    <definedName name="__DAT18" localSheetId="18">#REF!</definedName>
    <definedName name="__DAT18" localSheetId="19">#REF!</definedName>
    <definedName name="__DAT18" localSheetId="20">#REF!</definedName>
    <definedName name="__DAT19" localSheetId="6">#REF!</definedName>
    <definedName name="__DAT19" localSheetId="15">#REF!</definedName>
    <definedName name="__DAT19" localSheetId="16">#REF!</definedName>
    <definedName name="__DAT19" localSheetId="7">#REF!</definedName>
    <definedName name="__DAT19" localSheetId="8">#REF!</definedName>
    <definedName name="__DAT19" localSheetId="9">#REF!</definedName>
    <definedName name="__DAT19" localSheetId="10">#REF!</definedName>
    <definedName name="__DAT19" localSheetId="11">#REF!</definedName>
    <definedName name="__DAT19" localSheetId="12">#REF!</definedName>
    <definedName name="__DAT19" localSheetId="13">#REF!</definedName>
    <definedName name="__DAT19" localSheetId="14">#REF!</definedName>
    <definedName name="__DAT19" localSheetId="22">#REF!</definedName>
    <definedName name="__DAT19" localSheetId="23">#REF!</definedName>
    <definedName name="__DAT19" localSheetId="25">#REF!</definedName>
    <definedName name="__DAT19" localSheetId="26">#REF!</definedName>
    <definedName name="__DAT19" localSheetId="28">#REF!</definedName>
    <definedName name="__DAT19" localSheetId="30">#REF!</definedName>
    <definedName name="__DAT19" localSheetId="32">#REF!</definedName>
    <definedName name="__DAT19" localSheetId="33">#REF!</definedName>
    <definedName name="__DAT19" localSheetId="34">#REF!</definedName>
    <definedName name="__DAT19" localSheetId="35">#REF!</definedName>
    <definedName name="__DAT19" localSheetId="37">#REF!</definedName>
    <definedName name="__DAT19" localSheetId="38">#REF!</definedName>
    <definedName name="__DAT19" localSheetId="39">#REF!</definedName>
    <definedName name="__DAT19" localSheetId="17">#REF!</definedName>
    <definedName name="__DAT19" localSheetId="18">#REF!</definedName>
    <definedName name="__DAT19" localSheetId="19">#REF!</definedName>
    <definedName name="__DAT19" localSheetId="20">#REF!</definedName>
    <definedName name="__DAT2" localSheetId="6">#REF!</definedName>
    <definedName name="__DAT2" localSheetId="15">#REF!</definedName>
    <definedName name="__DAT2" localSheetId="16">#REF!</definedName>
    <definedName name="__DAT2" localSheetId="7">#REF!</definedName>
    <definedName name="__DAT2" localSheetId="8">#REF!</definedName>
    <definedName name="__DAT2" localSheetId="9">#REF!</definedName>
    <definedName name="__DAT2" localSheetId="10">#REF!</definedName>
    <definedName name="__DAT2" localSheetId="11">#REF!</definedName>
    <definedName name="__DAT2" localSheetId="12">#REF!</definedName>
    <definedName name="__DAT2" localSheetId="13">#REF!</definedName>
    <definedName name="__DAT2" localSheetId="14">#REF!</definedName>
    <definedName name="__DAT2" localSheetId="22">#REF!</definedName>
    <definedName name="__DAT2" localSheetId="23">#REF!</definedName>
    <definedName name="__DAT2" localSheetId="25">#REF!</definedName>
    <definedName name="__DAT2" localSheetId="26">#REF!</definedName>
    <definedName name="__DAT2" localSheetId="28">#REF!</definedName>
    <definedName name="__DAT2" localSheetId="30">#REF!</definedName>
    <definedName name="__DAT2" localSheetId="32">#REF!</definedName>
    <definedName name="__DAT2" localSheetId="33">#REF!</definedName>
    <definedName name="__DAT2" localSheetId="34">#REF!</definedName>
    <definedName name="__DAT2" localSheetId="35">#REF!</definedName>
    <definedName name="__DAT2" localSheetId="37">#REF!</definedName>
    <definedName name="__DAT2" localSheetId="38">#REF!</definedName>
    <definedName name="__DAT2" localSheetId="39">#REF!</definedName>
    <definedName name="__DAT2" localSheetId="17">#REF!</definedName>
    <definedName name="__DAT2" localSheetId="18">#REF!</definedName>
    <definedName name="__DAT2" localSheetId="19">#REF!</definedName>
    <definedName name="__DAT2" localSheetId="20">#REF!</definedName>
    <definedName name="__DAT20" localSheetId="6">#REF!</definedName>
    <definedName name="__DAT20" localSheetId="15">#REF!</definedName>
    <definedName name="__DAT20" localSheetId="16">#REF!</definedName>
    <definedName name="__DAT20" localSheetId="7">#REF!</definedName>
    <definedName name="__DAT20" localSheetId="8">#REF!</definedName>
    <definedName name="__DAT20" localSheetId="9">#REF!</definedName>
    <definedName name="__DAT20" localSheetId="10">#REF!</definedName>
    <definedName name="__DAT20" localSheetId="11">#REF!</definedName>
    <definedName name="__DAT20" localSheetId="12">#REF!</definedName>
    <definedName name="__DAT20" localSheetId="13">#REF!</definedName>
    <definedName name="__DAT20" localSheetId="14">#REF!</definedName>
    <definedName name="__DAT20" localSheetId="22">#REF!</definedName>
    <definedName name="__DAT20" localSheetId="23">#REF!</definedName>
    <definedName name="__DAT20" localSheetId="25">#REF!</definedName>
    <definedName name="__DAT20" localSheetId="26">#REF!</definedName>
    <definedName name="__DAT20" localSheetId="28">#REF!</definedName>
    <definedName name="__DAT20" localSheetId="30">#REF!</definedName>
    <definedName name="__DAT20" localSheetId="32">#REF!</definedName>
    <definedName name="__DAT20" localSheetId="33">#REF!</definedName>
    <definedName name="__DAT20" localSheetId="34">#REF!</definedName>
    <definedName name="__DAT20" localSheetId="35">#REF!</definedName>
    <definedName name="__DAT20" localSheetId="37">#REF!</definedName>
    <definedName name="__DAT20" localSheetId="38">#REF!</definedName>
    <definedName name="__DAT20" localSheetId="39">#REF!</definedName>
    <definedName name="__DAT20" localSheetId="17">#REF!</definedName>
    <definedName name="__DAT20" localSheetId="18">#REF!</definedName>
    <definedName name="__DAT20" localSheetId="19">#REF!</definedName>
    <definedName name="__DAT20" localSheetId="20">#REF!</definedName>
    <definedName name="__DAT21" localSheetId="6">#REF!</definedName>
    <definedName name="__DAT21" localSheetId="15">#REF!</definedName>
    <definedName name="__DAT21" localSheetId="16">#REF!</definedName>
    <definedName name="__DAT21" localSheetId="7">#REF!</definedName>
    <definedName name="__DAT21" localSheetId="8">#REF!</definedName>
    <definedName name="__DAT21" localSheetId="9">#REF!</definedName>
    <definedName name="__DAT21" localSheetId="10">#REF!</definedName>
    <definedName name="__DAT21" localSheetId="11">#REF!</definedName>
    <definedName name="__DAT21" localSheetId="12">#REF!</definedName>
    <definedName name="__DAT21" localSheetId="13">#REF!</definedName>
    <definedName name="__DAT21" localSheetId="14">#REF!</definedName>
    <definedName name="__DAT21" localSheetId="22">#REF!</definedName>
    <definedName name="__DAT21" localSheetId="23">#REF!</definedName>
    <definedName name="__DAT21" localSheetId="25">#REF!</definedName>
    <definedName name="__DAT21" localSheetId="26">#REF!</definedName>
    <definedName name="__DAT21" localSheetId="28">#REF!</definedName>
    <definedName name="__DAT21" localSheetId="30">#REF!</definedName>
    <definedName name="__DAT21" localSheetId="32">#REF!</definedName>
    <definedName name="__DAT21" localSheetId="33">#REF!</definedName>
    <definedName name="__DAT21" localSheetId="34">#REF!</definedName>
    <definedName name="__DAT21" localSheetId="35">#REF!</definedName>
    <definedName name="__DAT21" localSheetId="37">#REF!</definedName>
    <definedName name="__DAT21" localSheetId="38">#REF!</definedName>
    <definedName name="__DAT21" localSheetId="39">#REF!</definedName>
    <definedName name="__DAT21" localSheetId="17">#REF!</definedName>
    <definedName name="__DAT21" localSheetId="18">#REF!</definedName>
    <definedName name="__DAT21" localSheetId="19">#REF!</definedName>
    <definedName name="__DAT21" localSheetId="20">#REF!</definedName>
    <definedName name="__DAT3" localSheetId="6">#REF!</definedName>
    <definedName name="__DAT3" localSheetId="15">#REF!</definedName>
    <definedName name="__DAT3" localSheetId="16">#REF!</definedName>
    <definedName name="__DAT3" localSheetId="7">#REF!</definedName>
    <definedName name="__DAT3" localSheetId="8">#REF!</definedName>
    <definedName name="__DAT3" localSheetId="9">#REF!</definedName>
    <definedName name="__DAT3" localSheetId="10">#REF!</definedName>
    <definedName name="__DAT3" localSheetId="11">#REF!</definedName>
    <definedName name="__DAT3" localSheetId="12">#REF!</definedName>
    <definedName name="__DAT3" localSheetId="13">#REF!</definedName>
    <definedName name="__DAT3" localSheetId="14">#REF!</definedName>
    <definedName name="__DAT3" localSheetId="22">#REF!</definedName>
    <definedName name="__DAT3" localSheetId="23">#REF!</definedName>
    <definedName name="__DAT3" localSheetId="25">#REF!</definedName>
    <definedName name="__DAT3" localSheetId="26">#REF!</definedName>
    <definedName name="__DAT3" localSheetId="28">#REF!</definedName>
    <definedName name="__DAT3" localSheetId="30">#REF!</definedName>
    <definedName name="__DAT3" localSheetId="32">#REF!</definedName>
    <definedName name="__DAT3" localSheetId="33">#REF!</definedName>
    <definedName name="__DAT3" localSheetId="34">#REF!</definedName>
    <definedName name="__DAT3" localSheetId="35">#REF!</definedName>
    <definedName name="__DAT3" localSheetId="37">#REF!</definedName>
    <definedName name="__DAT3" localSheetId="38">#REF!</definedName>
    <definedName name="__DAT3" localSheetId="39">#REF!</definedName>
    <definedName name="__DAT3" localSheetId="17">#REF!</definedName>
    <definedName name="__DAT3" localSheetId="18">#REF!</definedName>
    <definedName name="__DAT3" localSheetId="19">#REF!</definedName>
    <definedName name="__DAT3" localSheetId="20">#REF!</definedName>
    <definedName name="__DAT4" localSheetId="6">#REF!</definedName>
    <definedName name="__DAT4" localSheetId="15">#REF!</definedName>
    <definedName name="__DAT4" localSheetId="16">#REF!</definedName>
    <definedName name="__DAT4" localSheetId="7">#REF!</definedName>
    <definedName name="__DAT4" localSheetId="8">#REF!</definedName>
    <definedName name="__DAT4" localSheetId="9">#REF!</definedName>
    <definedName name="__DAT4" localSheetId="10">#REF!</definedName>
    <definedName name="__DAT4" localSheetId="11">#REF!</definedName>
    <definedName name="__DAT4" localSheetId="12">#REF!</definedName>
    <definedName name="__DAT4" localSheetId="13">#REF!</definedName>
    <definedName name="__DAT4" localSheetId="14">#REF!</definedName>
    <definedName name="__DAT4" localSheetId="22">#REF!</definedName>
    <definedName name="__DAT4" localSheetId="23">#REF!</definedName>
    <definedName name="__DAT4" localSheetId="25">#REF!</definedName>
    <definedName name="__DAT4" localSheetId="26">#REF!</definedName>
    <definedName name="__DAT4" localSheetId="28">#REF!</definedName>
    <definedName name="__DAT4" localSheetId="30">#REF!</definedName>
    <definedName name="__DAT4" localSheetId="32">#REF!</definedName>
    <definedName name="__DAT4" localSheetId="33">#REF!</definedName>
    <definedName name="__DAT4" localSheetId="34">#REF!</definedName>
    <definedName name="__DAT4" localSheetId="35">#REF!</definedName>
    <definedName name="__DAT4" localSheetId="37">#REF!</definedName>
    <definedName name="__DAT4" localSheetId="38">#REF!</definedName>
    <definedName name="__DAT4" localSheetId="39">#REF!</definedName>
    <definedName name="__DAT4" localSheetId="17">#REF!</definedName>
    <definedName name="__DAT4" localSheetId="18">#REF!</definedName>
    <definedName name="__DAT4" localSheetId="19">#REF!</definedName>
    <definedName name="__DAT4" localSheetId="20">#REF!</definedName>
    <definedName name="__DAT5" localSheetId="6">#REF!</definedName>
    <definedName name="__DAT5" localSheetId="15">#REF!</definedName>
    <definedName name="__DAT5" localSheetId="16">#REF!</definedName>
    <definedName name="__DAT5" localSheetId="7">#REF!</definedName>
    <definedName name="__DAT5" localSheetId="8">#REF!</definedName>
    <definedName name="__DAT5" localSheetId="9">#REF!</definedName>
    <definedName name="__DAT5" localSheetId="10">#REF!</definedName>
    <definedName name="__DAT5" localSheetId="11">#REF!</definedName>
    <definedName name="__DAT5" localSheetId="12">#REF!</definedName>
    <definedName name="__DAT5" localSheetId="13">#REF!</definedName>
    <definedName name="__DAT5" localSheetId="14">#REF!</definedName>
    <definedName name="__DAT5" localSheetId="22">#REF!</definedName>
    <definedName name="__DAT5" localSheetId="23">#REF!</definedName>
    <definedName name="__DAT5" localSheetId="25">#REF!</definedName>
    <definedName name="__DAT5" localSheetId="26">#REF!</definedName>
    <definedName name="__DAT5" localSheetId="28">#REF!</definedName>
    <definedName name="__DAT5" localSheetId="30">#REF!</definedName>
    <definedName name="__DAT5" localSheetId="32">#REF!</definedName>
    <definedName name="__DAT5" localSheetId="33">#REF!</definedName>
    <definedName name="__DAT5" localSheetId="34">#REF!</definedName>
    <definedName name="__DAT5" localSheetId="35">#REF!</definedName>
    <definedName name="__DAT5" localSheetId="37">#REF!</definedName>
    <definedName name="__DAT5" localSheetId="38">#REF!</definedName>
    <definedName name="__DAT5" localSheetId="39">#REF!</definedName>
    <definedName name="__DAT5" localSheetId="17">#REF!</definedName>
    <definedName name="__DAT5" localSheetId="18">#REF!</definedName>
    <definedName name="__DAT5" localSheetId="19">#REF!</definedName>
    <definedName name="__DAT5" localSheetId="20">#REF!</definedName>
    <definedName name="__DAT6" localSheetId="6">#REF!</definedName>
    <definedName name="__DAT6" localSheetId="15">#REF!</definedName>
    <definedName name="__DAT6" localSheetId="16">#REF!</definedName>
    <definedName name="__DAT6" localSheetId="7">#REF!</definedName>
    <definedName name="__DAT6" localSheetId="8">#REF!</definedName>
    <definedName name="__DAT6" localSheetId="9">#REF!</definedName>
    <definedName name="__DAT6" localSheetId="10">#REF!</definedName>
    <definedName name="__DAT6" localSheetId="11">#REF!</definedName>
    <definedName name="__DAT6" localSheetId="12">#REF!</definedName>
    <definedName name="__DAT6" localSheetId="13">#REF!</definedName>
    <definedName name="__DAT6" localSheetId="14">#REF!</definedName>
    <definedName name="__DAT6" localSheetId="22">#REF!</definedName>
    <definedName name="__DAT6" localSheetId="23">#REF!</definedName>
    <definedName name="__DAT6" localSheetId="25">#REF!</definedName>
    <definedName name="__DAT6" localSheetId="26">#REF!</definedName>
    <definedName name="__DAT6" localSheetId="28">#REF!</definedName>
    <definedName name="__DAT6" localSheetId="30">#REF!</definedName>
    <definedName name="__DAT6" localSheetId="32">#REF!</definedName>
    <definedName name="__DAT6" localSheetId="33">#REF!</definedName>
    <definedName name="__DAT6" localSheetId="34">#REF!</definedName>
    <definedName name="__DAT6" localSheetId="35">#REF!</definedName>
    <definedName name="__DAT6" localSheetId="37">#REF!</definedName>
    <definedName name="__DAT6" localSheetId="38">#REF!</definedName>
    <definedName name="__DAT6" localSheetId="39">#REF!</definedName>
    <definedName name="__DAT6" localSheetId="17">#REF!</definedName>
    <definedName name="__DAT6" localSheetId="18">#REF!</definedName>
    <definedName name="__DAT6" localSheetId="19">#REF!</definedName>
    <definedName name="__DAT6" localSheetId="20">#REF!</definedName>
    <definedName name="__DAT7" localSheetId="6">#REF!</definedName>
    <definedName name="__DAT7" localSheetId="15">#REF!</definedName>
    <definedName name="__DAT7" localSheetId="16">#REF!</definedName>
    <definedName name="__DAT7" localSheetId="7">#REF!</definedName>
    <definedName name="__DAT7" localSheetId="8">#REF!</definedName>
    <definedName name="__DAT7" localSheetId="9">#REF!</definedName>
    <definedName name="__DAT7" localSheetId="10">#REF!</definedName>
    <definedName name="__DAT7" localSheetId="11">#REF!</definedName>
    <definedName name="__DAT7" localSheetId="12">#REF!</definedName>
    <definedName name="__DAT7" localSheetId="13">#REF!</definedName>
    <definedName name="__DAT7" localSheetId="14">#REF!</definedName>
    <definedName name="__DAT7" localSheetId="22">#REF!</definedName>
    <definedName name="__DAT7" localSheetId="23">#REF!</definedName>
    <definedName name="__DAT7" localSheetId="25">#REF!</definedName>
    <definedName name="__DAT7" localSheetId="26">#REF!</definedName>
    <definedName name="__DAT7" localSheetId="28">#REF!</definedName>
    <definedName name="__DAT7" localSheetId="30">#REF!</definedName>
    <definedName name="__DAT7" localSheetId="32">#REF!</definedName>
    <definedName name="__DAT7" localSheetId="33">#REF!</definedName>
    <definedName name="__DAT7" localSheetId="34">#REF!</definedName>
    <definedName name="__DAT7" localSheetId="35">#REF!</definedName>
    <definedName name="__DAT7" localSheetId="37">#REF!</definedName>
    <definedName name="__DAT7" localSheetId="38">#REF!</definedName>
    <definedName name="__DAT7" localSheetId="39">#REF!</definedName>
    <definedName name="__DAT7" localSheetId="17">#REF!</definedName>
    <definedName name="__DAT7" localSheetId="18">#REF!</definedName>
    <definedName name="__DAT7" localSheetId="19">#REF!</definedName>
    <definedName name="__DAT7" localSheetId="20">#REF!</definedName>
    <definedName name="__DAT8" localSheetId="6">#REF!</definedName>
    <definedName name="__DAT8" localSheetId="15">#REF!</definedName>
    <definedName name="__DAT8" localSheetId="16">#REF!</definedName>
    <definedName name="__DAT8" localSheetId="7">#REF!</definedName>
    <definedName name="__DAT8" localSheetId="8">#REF!</definedName>
    <definedName name="__DAT8" localSheetId="9">#REF!</definedName>
    <definedName name="__DAT8" localSheetId="10">#REF!</definedName>
    <definedName name="__DAT8" localSheetId="11">#REF!</definedName>
    <definedName name="__DAT8" localSheetId="12">#REF!</definedName>
    <definedName name="__DAT8" localSheetId="13">#REF!</definedName>
    <definedName name="__DAT8" localSheetId="14">#REF!</definedName>
    <definedName name="__DAT8" localSheetId="22">#REF!</definedName>
    <definedName name="__DAT8" localSheetId="23">#REF!</definedName>
    <definedName name="__DAT8" localSheetId="25">#REF!</definedName>
    <definedName name="__DAT8" localSheetId="26">#REF!</definedName>
    <definedName name="__DAT8" localSheetId="28">#REF!</definedName>
    <definedName name="__DAT8" localSheetId="30">#REF!</definedName>
    <definedName name="__DAT8" localSheetId="32">#REF!</definedName>
    <definedName name="__DAT8" localSheetId="33">#REF!</definedName>
    <definedName name="__DAT8" localSheetId="34">#REF!</definedName>
    <definedName name="__DAT8" localSheetId="35">#REF!</definedName>
    <definedName name="__DAT8" localSheetId="37">#REF!</definedName>
    <definedName name="__DAT8" localSheetId="38">#REF!</definedName>
    <definedName name="__DAT8" localSheetId="39">#REF!</definedName>
    <definedName name="__DAT8" localSheetId="17">#REF!</definedName>
    <definedName name="__DAT8" localSheetId="18">#REF!</definedName>
    <definedName name="__DAT8" localSheetId="19">#REF!</definedName>
    <definedName name="__DAT8" localSheetId="20">#REF!</definedName>
    <definedName name="__DAT9" localSheetId="6">#REF!</definedName>
    <definedName name="__DAT9" localSheetId="15">#REF!</definedName>
    <definedName name="__DAT9" localSheetId="16">#REF!</definedName>
    <definedName name="__DAT9" localSheetId="7">#REF!</definedName>
    <definedName name="__DAT9" localSheetId="8">#REF!</definedName>
    <definedName name="__DAT9" localSheetId="9">#REF!</definedName>
    <definedName name="__DAT9" localSheetId="10">#REF!</definedName>
    <definedName name="__DAT9" localSheetId="11">#REF!</definedName>
    <definedName name="__DAT9" localSheetId="12">#REF!</definedName>
    <definedName name="__DAT9" localSheetId="13">#REF!</definedName>
    <definedName name="__DAT9" localSheetId="14">#REF!</definedName>
    <definedName name="__DAT9" localSheetId="22">#REF!</definedName>
    <definedName name="__DAT9" localSheetId="23">#REF!</definedName>
    <definedName name="__DAT9" localSheetId="25">#REF!</definedName>
    <definedName name="__DAT9" localSheetId="26">#REF!</definedName>
    <definedName name="__DAT9" localSheetId="28">#REF!</definedName>
    <definedName name="__DAT9" localSheetId="30">#REF!</definedName>
    <definedName name="__DAT9" localSheetId="32">#REF!</definedName>
    <definedName name="__DAT9" localSheetId="33">#REF!</definedName>
    <definedName name="__DAT9" localSheetId="34">#REF!</definedName>
    <definedName name="__DAT9" localSheetId="35">#REF!</definedName>
    <definedName name="__DAT9" localSheetId="37">#REF!</definedName>
    <definedName name="__DAT9" localSheetId="38">#REF!</definedName>
    <definedName name="__DAT9" localSheetId="39">#REF!</definedName>
    <definedName name="__DAT9" localSheetId="17">#REF!</definedName>
    <definedName name="__DAT9" localSheetId="18">#REF!</definedName>
    <definedName name="__DAT9" localSheetId="19">#REF!</definedName>
    <definedName name="__DAT9" localSheetId="20">#REF!</definedName>
    <definedName name="_DAT1" localSheetId="6">#REF!</definedName>
    <definedName name="_DAT1" localSheetId="15">#REF!</definedName>
    <definedName name="_DAT1" localSheetId="16">#REF!</definedName>
    <definedName name="_DAT1" localSheetId="7">#REF!</definedName>
    <definedName name="_DAT1" localSheetId="8">#REF!</definedName>
    <definedName name="_DAT1" localSheetId="9">#REF!</definedName>
    <definedName name="_DAT1" localSheetId="10">#REF!</definedName>
    <definedName name="_DAT1" localSheetId="11">#REF!</definedName>
    <definedName name="_DAT1" localSheetId="12">#REF!</definedName>
    <definedName name="_DAT1" localSheetId="13">#REF!</definedName>
    <definedName name="_DAT1" localSheetId="14">#REF!</definedName>
    <definedName name="_DAT1" localSheetId="22">#REF!</definedName>
    <definedName name="_DAT1" localSheetId="23">#REF!</definedName>
    <definedName name="_DAT1" localSheetId="25">#REF!</definedName>
    <definedName name="_DAT1" localSheetId="26">#REF!</definedName>
    <definedName name="_DAT1" localSheetId="28">#REF!</definedName>
    <definedName name="_DAT1" localSheetId="30">#REF!</definedName>
    <definedName name="_DAT1" localSheetId="32">#REF!</definedName>
    <definedName name="_DAT1" localSheetId="33">#REF!</definedName>
    <definedName name="_DAT1" localSheetId="34">#REF!</definedName>
    <definedName name="_DAT1" localSheetId="35">#REF!</definedName>
    <definedName name="_DAT1" localSheetId="37">#REF!</definedName>
    <definedName name="_DAT1" localSheetId="38">#REF!</definedName>
    <definedName name="_DAT1" localSheetId="39">#REF!</definedName>
    <definedName name="_DAT1" localSheetId="17">#REF!</definedName>
    <definedName name="_DAT1" localSheetId="18">#REF!</definedName>
    <definedName name="_DAT1" localSheetId="19">#REF!</definedName>
    <definedName name="_DAT1" localSheetId="20">#REF!</definedName>
    <definedName name="_DAT10" localSheetId="6">#REF!</definedName>
    <definedName name="_DAT10" localSheetId="15">#REF!</definedName>
    <definedName name="_DAT10" localSheetId="16">#REF!</definedName>
    <definedName name="_DAT10" localSheetId="7">#REF!</definedName>
    <definedName name="_DAT10" localSheetId="8">#REF!</definedName>
    <definedName name="_DAT10" localSheetId="9">#REF!</definedName>
    <definedName name="_DAT10" localSheetId="10">#REF!</definedName>
    <definedName name="_DAT10" localSheetId="11">#REF!</definedName>
    <definedName name="_DAT10" localSheetId="12">#REF!</definedName>
    <definedName name="_DAT10" localSheetId="13">#REF!</definedName>
    <definedName name="_DAT10" localSheetId="14">#REF!</definedName>
    <definedName name="_DAT10" localSheetId="22">#REF!</definedName>
    <definedName name="_DAT10" localSheetId="23">#REF!</definedName>
    <definedName name="_DAT10" localSheetId="25">#REF!</definedName>
    <definedName name="_DAT10" localSheetId="26">#REF!</definedName>
    <definedName name="_DAT10" localSheetId="28">#REF!</definedName>
    <definedName name="_DAT10" localSheetId="30">#REF!</definedName>
    <definedName name="_DAT10" localSheetId="32">#REF!</definedName>
    <definedName name="_DAT10" localSheetId="33">#REF!</definedName>
    <definedName name="_DAT10" localSheetId="34">#REF!</definedName>
    <definedName name="_DAT10" localSheetId="35">#REF!</definedName>
    <definedName name="_DAT10" localSheetId="37">#REF!</definedName>
    <definedName name="_DAT10" localSheetId="38">#REF!</definedName>
    <definedName name="_DAT10" localSheetId="39">#REF!</definedName>
    <definedName name="_DAT10" localSheetId="17">#REF!</definedName>
    <definedName name="_DAT10" localSheetId="18">#REF!</definedName>
    <definedName name="_DAT10" localSheetId="19">#REF!</definedName>
    <definedName name="_DAT10" localSheetId="20">#REF!</definedName>
    <definedName name="_DAT11" localSheetId="6">#REF!</definedName>
    <definedName name="_DAT11" localSheetId="15">#REF!</definedName>
    <definedName name="_DAT11" localSheetId="16">#REF!</definedName>
    <definedName name="_DAT11" localSheetId="7">#REF!</definedName>
    <definedName name="_DAT11" localSheetId="8">#REF!</definedName>
    <definedName name="_DAT11" localSheetId="9">#REF!</definedName>
    <definedName name="_DAT11" localSheetId="10">#REF!</definedName>
    <definedName name="_DAT11" localSheetId="11">#REF!</definedName>
    <definedName name="_DAT11" localSheetId="12">#REF!</definedName>
    <definedName name="_DAT11" localSheetId="13">#REF!</definedName>
    <definedName name="_DAT11" localSheetId="14">#REF!</definedName>
    <definedName name="_DAT11" localSheetId="22">#REF!</definedName>
    <definedName name="_DAT11" localSheetId="23">#REF!</definedName>
    <definedName name="_DAT11" localSheetId="25">#REF!</definedName>
    <definedName name="_DAT11" localSheetId="26">#REF!</definedName>
    <definedName name="_DAT11" localSheetId="28">#REF!</definedName>
    <definedName name="_DAT11" localSheetId="30">#REF!</definedName>
    <definedName name="_DAT11" localSheetId="32">#REF!</definedName>
    <definedName name="_DAT11" localSheetId="33">#REF!</definedName>
    <definedName name="_DAT11" localSheetId="34">#REF!</definedName>
    <definedName name="_DAT11" localSheetId="35">#REF!</definedName>
    <definedName name="_DAT11" localSheetId="37">#REF!</definedName>
    <definedName name="_DAT11" localSheetId="38">#REF!</definedName>
    <definedName name="_DAT11" localSheetId="39">#REF!</definedName>
    <definedName name="_DAT11" localSheetId="17">#REF!</definedName>
    <definedName name="_DAT11" localSheetId="18">#REF!</definedName>
    <definedName name="_DAT11" localSheetId="19">#REF!</definedName>
    <definedName name="_DAT11" localSheetId="20">#REF!</definedName>
    <definedName name="_DAT12" localSheetId="6">#REF!</definedName>
    <definedName name="_DAT12" localSheetId="15">#REF!</definedName>
    <definedName name="_DAT12" localSheetId="16">#REF!</definedName>
    <definedName name="_DAT12" localSheetId="7">#REF!</definedName>
    <definedName name="_DAT12" localSheetId="8">#REF!</definedName>
    <definedName name="_DAT12" localSheetId="9">#REF!</definedName>
    <definedName name="_DAT12" localSheetId="10">#REF!</definedName>
    <definedName name="_DAT12" localSheetId="11">#REF!</definedName>
    <definedName name="_DAT12" localSheetId="12">#REF!</definedName>
    <definedName name="_DAT12" localSheetId="13">#REF!</definedName>
    <definedName name="_DAT12" localSheetId="14">#REF!</definedName>
    <definedName name="_DAT12" localSheetId="22">#REF!</definedName>
    <definedName name="_DAT12" localSheetId="23">#REF!</definedName>
    <definedName name="_DAT12" localSheetId="25">#REF!</definedName>
    <definedName name="_DAT12" localSheetId="26">#REF!</definedName>
    <definedName name="_DAT12" localSheetId="28">#REF!</definedName>
    <definedName name="_DAT12" localSheetId="30">#REF!</definedName>
    <definedName name="_DAT12" localSheetId="32">#REF!</definedName>
    <definedName name="_DAT12" localSheetId="33">#REF!</definedName>
    <definedName name="_DAT12" localSheetId="34">#REF!</definedName>
    <definedName name="_DAT12" localSheetId="35">#REF!</definedName>
    <definedName name="_DAT12" localSheetId="37">#REF!</definedName>
    <definedName name="_DAT12" localSheetId="38">#REF!</definedName>
    <definedName name="_DAT12" localSheetId="39">#REF!</definedName>
    <definedName name="_DAT12" localSheetId="17">#REF!</definedName>
    <definedName name="_DAT12" localSheetId="18">#REF!</definedName>
    <definedName name="_DAT12" localSheetId="19">#REF!</definedName>
    <definedName name="_DAT12" localSheetId="20">#REF!</definedName>
    <definedName name="_DAT13" localSheetId="6">#REF!</definedName>
    <definedName name="_DAT13" localSheetId="15">#REF!</definedName>
    <definedName name="_DAT13" localSheetId="16">#REF!</definedName>
    <definedName name="_DAT13" localSheetId="7">#REF!</definedName>
    <definedName name="_DAT13" localSheetId="8">#REF!</definedName>
    <definedName name="_DAT13" localSheetId="9">#REF!</definedName>
    <definedName name="_DAT13" localSheetId="10">#REF!</definedName>
    <definedName name="_DAT13" localSheetId="11">#REF!</definedName>
    <definedName name="_DAT13" localSheetId="12">#REF!</definedName>
    <definedName name="_DAT13" localSheetId="13">#REF!</definedName>
    <definedName name="_DAT13" localSheetId="14">#REF!</definedName>
    <definedName name="_DAT13" localSheetId="22">#REF!</definedName>
    <definedName name="_DAT13" localSheetId="23">#REF!</definedName>
    <definedName name="_DAT13" localSheetId="25">#REF!</definedName>
    <definedName name="_DAT13" localSheetId="26">#REF!</definedName>
    <definedName name="_DAT13" localSheetId="28">#REF!</definedName>
    <definedName name="_DAT13" localSheetId="30">#REF!</definedName>
    <definedName name="_DAT13" localSheetId="32">#REF!</definedName>
    <definedName name="_DAT13" localSheetId="33">#REF!</definedName>
    <definedName name="_DAT13" localSheetId="34">#REF!</definedName>
    <definedName name="_DAT13" localSheetId="35">#REF!</definedName>
    <definedName name="_DAT13" localSheetId="37">#REF!</definedName>
    <definedName name="_DAT13" localSheetId="38">#REF!</definedName>
    <definedName name="_DAT13" localSheetId="39">#REF!</definedName>
    <definedName name="_DAT13" localSheetId="17">#REF!</definedName>
    <definedName name="_DAT13" localSheetId="18">#REF!</definedName>
    <definedName name="_DAT13" localSheetId="19">#REF!</definedName>
    <definedName name="_DAT13" localSheetId="20">#REF!</definedName>
    <definedName name="_DAT14" localSheetId="6">#REF!</definedName>
    <definedName name="_DAT14" localSheetId="15">#REF!</definedName>
    <definedName name="_DAT14" localSheetId="16">#REF!</definedName>
    <definedName name="_DAT14" localSheetId="7">#REF!</definedName>
    <definedName name="_DAT14" localSheetId="8">#REF!</definedName>
    <definedName name="_DAT14" localSheetId="9">#REF!</definedName>
    <definedName name="_DAT14" localSheetId="10">#REF!</definedName>
    <definedName name="_DAT14" localSheetId="11">#REF!</definedName>
    <definedName name="_DAT14" localSheetId="12">#REF!</definedName>
    <definedName name="_DAT14" localSheetId="13">#REF!</definedName>
    <definedName name="_DAT14" localSheetId="14">#REF!</definedName>
    <definedName name="_DAT14" localSheetId="22">#REF!</definedName>
    <definedName name="_DAT14" localSheetId="23">#REF!</definedName>
    <definedName name="_DAT14" localSheetId="25">#REF!</definedName>
    <definedName name="_DAT14" localSheetId="26">#REF!</definedName>
    <definedName name="_DAT14" localSheetId="28">#REF!</definedName>
    <definedName name="_DAT14" localSheetId="30">#REF!</definedName>
    <definedName name="_DAT14" localSheetId="32">#REF!</definedName>
    <definedName name="_DAT14" localSheetId="33">#REF!</definedName>
    <definedName name="_DAT14" localSheetId="34">#REF!</definedName>
    <definedName name="_DAT14" localSheetId="35">#REF!</definedName>
    <definedName name="_DAT14" localSheetId="37">#REF!</definedName>
    <definedName name="_DAT14" localSheetId="38">#REF!</definedName>
    <definedName name="_DAT14" localSheetId="39">#REF!</definedName>
    <definedName name="_DAT14" localSheetId="17">#REF!</definedName>
    <definedName name="_DAT14" localSheetId="18">#REF!</definedName>
    <definedName name="_DAT14" localSheetId="19">#REF!</definedName>
    <definedName name="_DAT14" localSheetId="20">#REF!</definedName>
    <definedName name="_DAT15" localSheetId="6">#REF!</definedName>
    <definedName name="_DAT15" localSheetId="15">#REF!</definedName>
    <definedName name="_DAT15" localSheetId="16">#REF!</definedName>
    <definedName name="_DAT15" localSheetId="7">#REF!</definedName>
    <definedName name="_DAT15" localSheetId="8">#REF!</definedName>
    <definedName name="_DAT15" localSheetId="9">#REF!</definedName>
    <definedName name="_DAT15" localSheetId="10">#REF!</definedName>
    <definedName name="_DAT15" localSheetId="11">#REF!</definedName>
    <definedName name="_DAT15" localSheetId="12">#REF!</definedName>
    <definedName name="_DAT15" localSheetId="13">#REF!</definedName>
    <definedName name="_DAT15" localSheetId="14">#REF!</definedName>
    <definedName name="_DAT15" localSheetId="22">#REF!</definedName>
    <definedName name="_DAT15" localSheetId="23">#REF!</definedName>
    <definedName name="_DAT15" localSheetId="25">#REF!</definedName>
    <definedName name="_DAT15" localSheetId="26">#REF!</definedName>
    <definedName name="_DAT15" localSheetId="28">#REF!</definedName>
    <definedName name="_DAT15" localSheetId="30">#REF!</definedName>
    <definedName name="_DAT15" localSheetId="32">#REF!</definedName>
    <definedName name="_DAT15" localSheetId="33">#REF!</definedName>
    <definedName name="_DAT15" localSheetId="34">#REF!</definedName>
    <definedName name="_DAT15" localSheetId="35">#REF!</definedName>
    <definedName name="_DAT15" localSheetId="37">#REF!</definedName>
    <definedName name="_DAT15" localSheetId="38">#REF!</definedName>
    <definedName name="_DAT15" localSheetId="39">#REF!</definedName>
    <definedName name="_DAT15" localSheetId="17">#REF!</definedName>
    <definedName name="_DAT15" localSheetId="18">#REF!</definedName>
    <definedName name="_DAT15" localSheetId="19">#REF!</definedName>
    <definedName name="_DAT15" localSheetId="20">#REF!</definedName>
    <definedName name="_DAT16" localSheetId="6">#REF!</definedName>
    <definedName name="_DAT16" localSheetId="15">#REF!</definedName>
    <definedName name="_DAT16" localSheetId="16">#REF!</definedName>
    <definedName name="_DAT16" localSheetId="7">#REF!</definedName>
    <definedName name="_DAT16" localSheetId="8">#REF!</definedName>
    <definedName name="_DAT16" localSheetId="9">#REF!</definedName>
    <definedName name="_DAT16" localSheetId="10">#REF!</definedName>
    <definedName name="_DAT16" localSheetId="11">#REF!</definedName>
    <definedName name="_DAT16" localSheetId="12">#REF!</definedName>
    <definedName name="_DAT16" localSheetId="13">#REF!</definedName>
    <definedName name="_DAT16" localSheetId="14">#REF!</definedName>
    <definedName name="_DAT16" localSheetId="22">#REF!</definedName>
    <definedName name="_DAT16" localSheetId="23">#REF!</definedName>
    <definedName name="_DAT16" localSheetId="25">#REF!</definedName>
    <definedName name="_DAT16" localSheetId="26">#REF!</definedName>
    <definedName name="_DAT16" localSheetId="28">#REF!</definedName>
    <definedName name="_DAT16" localSheetId="30">#REF!</definedName>
    <definedName name="_DAT16" localSheetId="32">#REF!</definedName>
    <definedName name="_DAT16" localSheetId="33">#REF!</definedName>
    <definedName name="_DAT16" localSheetId="34">#REF!</definedName>
    <definedName name="_DAT16" localSheetId="35">#REF!</definedName>
    <definedName name="_DAT16" localSheetId="37">#REF!</definedName>
    <definedName name="_DAT16" localSheetId="38">#REF!</definedName>
    <definedName name="_DAT16" localSheetId="39">#REF!</definedName>
    <definedName name="_DAT16" localSheetId="17">#REF!</definedName>
    <definedName name="_DAT16" localSheetId="18">#REF!</definedName>
    <definedName name="_DAT16" localSheetId="19">#REF!</definedName>
    <definedName name="_DAT16" localSheetId="20">#REF!</definedName>
    <definedName name="_DAT17" localSheetId="6">#REF!</definedName>
    <definedName name="_DAT17" localSheetId="15">#REF!</definedName>
    <definedName name="_DAT17" localSheetId="16">#REF!</definedName>
    <definedName name="_DAT17" localSheetId="7">#REF!</definedName>
    <definedName name="_DAT17" localSheetId="8">#REF!</definedName>
    <definedName name="_DAT17" localSheetId="9">#REF!</definedName>
    <definedName name="_DAT17" localSheetId="10">#REF!</definedName>
    <definedName name="_DAT17" localSheetId="11">#REF!</definedName>
    <definedName name="_DAT17" localSheetId="12">#REF!</definedName>
    <definedName name="_DAT17" localSheetId="13">#REF!</definedName>
    <definedName name="_DAT17" localSheetId="14">#REF!</definedName>
    <definedName name="_DAT17" localSheetId="22">#REF!</definedName>
    <definedName name="_DAT17" localSheetId="23">#REF!</definedName>
    <definedName name="_DAT17" localSheetId="25">#REF!</definedName>
    <definedName name="_DAT17" localSheetId="26">#REF!</definedName>
    <definedName name="_DAT17" localSheetId="28">#REF!</definedName>
    <definedName name="_DAT17" localSheetId="30">#REF!</definedName>
    <definedName name="_DAT17" localSheetId="32">#REF!</definedName>
    <definedName name="_DAT17" localSheetId="33">#REF!</definedName>
    <definedName name="_DAT17" localSheetId="34">#REF!</definedName>
    <definedName name="_DAT17" localSheetId="35">#REF!</definedName>
    <definedName name="_DAT17" localSheetId="37">#REF!</definedName>
    <definedName name="_DAT17" localSheetId="38">#REF!</definedName>
    <definedName name="_DAT17" localSheetId="39">#REF!</definedName>
    <definedName name="_DAT17" localSheetId="17">#REF!</definedName>
    <definedName name="_DAT17" localSheetId="18">#REF!</definedName>
    <definedName name="_DAT17" localSheetId="19">#REF!</definedName>
    <definedName name="_DAT17" localSheetId="20">#REF!</definedName>
    <definedName name="_DAT18" localSheetId="6">#REF!</definedName>
    <definedName name="_DAT18" localSheetId="15">#REF!</definedName>
    <definedName name="_DAT18" localSheetId="16">#REF!</definedName>
    <definedName name="_DAT18" localSheetId="7">#REF!</definedName>
    <definedName name="_DAT18" localSheetId="8">#REF!</definedName>
    <definedName name="_DAT18" localSheetId="9">#REF!</definedName>
    <definedName name="_DAT18" localSheetId="10">#REF!</definedName>
    <definedName name="_DAT18" localSheetId="11">#REF!</definedName>
    <definedName name="_DAT18" localSheetId="12">#REF!</definedName>
    <definedName name="_DAT18" localSheetId="13">#REF!</definedName>
    <definedName name="_DAT18" localSheetId="14">#REF!</definedName>
    <definedName name="_DAT18" localSheetId="22">#REF!</definedName>
    <definedName name="_DAT18" localSheetId="23">#REF!</definedName>
    <definedName name="_DAT18" localSheetId="25">#REF!</definedName>
    <definedName name="_DAT18" localSheetId="26">#REF!</definedName>
    <definedName name="_DAT18" localSheetId="28">#REF!</definedName>
    <definedName name="_DAT18" localSheetId="30">#REF!</definedName>
    <definedName name="_DAT18" localSheetId="32">#REF!</definedName>
    <definedName name="_DAT18" localSheetId="33">#REF!</definedName>
    <definedName name="_DAT18" localSheetId="34">#REF!</definedName>
    <definedName name="_DAT18" localSheetId="35">#REF!</definedName>
    <definedName name="_DAT18" localSheetId="37">#REF!</definedName>
    <definedName name="_DAT18" localSheetId="38">#REF!</definedName>
    <definedName name="_DAT18" localSheetId="39">#REF!</definedName>
    <definedName name="_DAT18" localSheetId="17">#REF!</definedName>
    <definedName name="_DAT18" localSheetId="18">#REF!</definedName>
    <definedName name="_DAT18" localSheetId="19">#REF!</definedName>
    <definedName name="_DAT18" localSheetId="20">#REF!</definedName>
    <definedName name="_DAT19" localSheetId="6">#REF!</definedName>
    <definedName name="_DAT19" localSheetId="15">#REF!</definedName>
    <definedName name="_DAT19" localSheetId="16">#REF!</definedName>
    <definedName name="_DAT19" localSheetId="7">#REF!</definedName>
    <definedName name="_DAT19" localSheetId="8">#REF!</definedName>
    <definedName name="_DAT19" localSheetId="9">#REF!</definedName>
    <definedName name="_DAT19" localSheetId="10">#REF!</definedName>
    <definedName name="_DAT19" localSheetId="11">#REF!</definedName>
    <definedName name="_DAT19" localSheetId="12">#REF!</definedName>
    <definedName name="_DAT19" localSheetId="13">#REF!</definedName>
    <definedName name="_DAT19" localSheetId="14">#REF!</definedName>
    <definedName name="_DAT19" localSheetId="22">#REF!</definedName>
    <definedName name="_DAT19" localSheetId="23">#REF!</definedName>
    <definedName name="_DAT19" localSheetId="25">#REF!</definedName>
    <definedName name="_DAT19" localSheetId="26">#REF!</definedName>
    <definedName name="_DAT19" localSheetId="28">#REF!</definedName>
    <definedName name="_DAT19" localSheetId="30">#REF!</definedName>
    <definedName name="_DAT19" localSheetId="32">#REF!</definedName>
    <definedName name="_DAT19" localSheetId="33">#REF!</definedName>
    <definedName name="_DAT19" localSheetId="34">#REF!</definedName>
    <definedName name="_DAT19" localSheetId="35">#REF!</definedName>
    <definedName name="_DAT19" localSheetId="37">#REF!</definedName>
    <definedName name="_DAT19" localSheetId="38">#REF!</definedName>
    <definedName name="_DAT19" localSheetId="39">#REF!</definedName>
    <definedName name="_DAT19" localSheetId="17">#REF!</definedName>
    <definedName name="_DAT19" localSheetId="18">#REF!</definedName>
    <definedName name="_DAT19" localSheetId="19">#REF!</definedName>
    <definedName name="_DAT19" localSheetId="20">#REF!</definedName>
    <definedName name="_DAT2" localSheetId="6">#REF!</definedName>
    <definedName name="_DAT2" localSheetId="15">#REF!</definedName>
    <definedName name="_DAT2" localSheetId="16">#REF!</definedName>
    <definedName name="_DAT2" localSheetId="7">#REF!</definedName>
    <definedName name="_DAT2" localSheetId="8">#REF!</definedName>
    <definedName name="_DAT2" localSheetId="9">#REF!</definedName>
    <definedName name="_DAT2" localSheetId="10">#REF!</definedName>
    <definedName name="_DAT2" localSheetId="11">#REF!</definedName>
    <definedName name="_DAT2" localSheetId="12">#REF!</definedName>
    <definedName name="_DAT2" localSheetId="13">#REF!</definedName>
    <definedName name="_DAT2" localSheetId="14">#REF!</definedName>
    <definedName name="_DAT2" localSheetId="22">#REF!</definedName>
    <definedName name="_DAT2" localSheetId="23">#REF!</definedName>
    <definedName name="_DAT2" localSheetId="25">#REF!</definedName>
    <definedName name="_DAT2" localSheetId="26">#REF!</definedName>
    <definedName name="_DAT2" localSheetId="28">#REF!</definedName>
    <definedName name="_DAT2" localSheetId="30">#REF!</definedName>
    <definedName name="_DAT2" localSheetId="32">#REF!</definedName>
    <definedName name="_DAT2" localSheetId="33">#REF!</definedName>
    <definedName name="_DAT2" localSheetId="34">#REF!</definedName>
    <definedName name="_DAT2" localSheetId="35">#REF!</definedName>
    <definedName name="_DAT2" localSheetId="37">#REF!</definedName>
    <definedName name="_DAT2" localSheetId="38">#REF!</definedName>
    <definedName name="_DAT2" localSheetId="39">#REF!</definedName>
    <definedName name="_DAT2" localSheetId="17">#REF!</definedName>
    <definedName name="_DAT2" localSheetId="18">#REF!</definedName>
    <definedName name="_DAT2" localSheetId="19">#REF!</definedName>
    <definedName name="_DAT2" localSheetId="20">#REF!</definedName>
    <definedName name="_DAT20" localSheetId="6">#REF!</definedName>
    <definedName name="_DAT20" localSheetId="15">#REF!</definedName>
    <definedName name="_DAT20" localSheetId="16">#REF!</definedName>
    <definedName name="_DAT20" localSheetId="7">#REF!</definedName>
    <definedName name="_DAT20" localSheetId="8">#REF!</definedName>
    <definedName name="_DAT20" localSheetId="9">#REF!</definedName>
    <definedName name="_DAT20" localSheetId="10">#REF!</definedName>
    <definedName name="_DAT20" localSheetId="11">#REF!</definedName>
    <definedName name="_DAT20" localSheetId="12">#REF!</definedName>
    <definedName name="_DAT20" localSheetId="13">#REF!</definedName>
    <definedName name="_DAT20" localSheetId="14">#REF!</definedName>
    <definedName name="_DAT20" localSheetId="22">#REF!</definedName>
    <definedName name="_DAT20" localSheetId="23">#REF!</definedName>
    <definedName name="_DAT20" localSheetId="25">#REF!</definedName>
    <definedName name="_DAT20" localSheetId="26">#REF!</definedName>
    <definedName name="_DAT20" localSheetId="28">#REF!</definedName>
    <definedName name="_DAT20" localSheetId="30">#REF!</definedName>
    <definedName name="_DAT20" localSheetId="32">#REF!</definedName>
    <definedName name="_DAT20" localSheetId="33">#REF!</definedName>
    <definedName name="_DAT20" localSheetId="34">#REF!</definedName>
    <definedName name="_DAT20" localSheetId="35">#REF!</definedName>
    <definedName name="_DAT20" localSheetId="37">#REF!</definedName>
    <definedName name="_DAT20" localSheetId="38">#REF!</definedName>
    <definedName name="_DAT20" localSheetId="39">#REF!</definedName>
    <definedName name="_DAT20" localSheetId="17">#REF!</definedName>
    <definedName name="_DAT20" localSheetId="18">#REF!</definedName>
    <definedName name="_DAT20" localSheetId="19">#REF!</definedName>
    <definedName name="_DAT20" localSheetId="20">#REF!</definedName>
    <definedName name="_DAT21" localSheetId="6">#REF!</definedName>
    <definedName name="_DAT21" localSheetId="15">#REF!</definedName>
    <definedName name="_DAT21" localSheetId="16">#REF!</definedName>
    <definedName name="_DAT21" localSheetId="7">#REF!</definedName>
    <definedName name="_DAT21" localSheetId="8">#REF!</definedName>
    <definedName name="_DAT21" localSheetId="9">#REF!</definedName>
    <definedName name="_DAT21" localSheetId="10">#REF!</definedName>
    <definedName name="_DAT21" localSheetId="11">#REF!</definedName>
    <definedName name="_DAT21" localSheetId="12">#REF!</definedName>
    <definedName name="_DAT21" localSheetId="13">#REF!</definedName>
    <definedName name="_DAT21" localSheetId="14">#REF!</definedName>
    <definedName name="_DAT21" localSheetId="22">#REF!</definedName>
    <definedName name="_DAT21" localSheetId="23">#REF!</definedName>
    <definedName name="_DAT21" localSheetId="25">#REF!</definedName>
    <definedName name="_DAT21" localSheetId="26">#REF!</definedName>
    <definedName name="_DAT21" localSheetId="28">#REF!</definedName>
    <definedName name="_DAT21" localSheetId="30">#REF!</definedName>
    <definedName name="_DAT21" localSheetId="32">#REF!</definedName>
    <definedName name="_DAT21" localSheetId="33">#REF!</definedName>
    <definedName name="_DAT21" localSheetId="34">#REF!</definedName>
    <definedName name="_DAT21" localSheetId="35">#REF!</definedName>
    <definedName name="_DAT21" localSheetId="37">#REF!</definedName>
    <definedName name="_DAT21" localSheetId="38">#REF!</definedName>
    <definedName name="_DAT21" localSheetId="39">#REF!</definedName>
    <definedName name="_DAT21" localSheetId="17">#REF!</definedName>
    <definedName name="_DAT21" localSheetId="18">#REF!</definedName>
    <definedName name="_DAT21" localSheetId="19">#REF!</definedName>
    <definedName name="_DAT21" localSheetId="20">#REF!</definedName>
    <definedName name="_DAT22" localSheetId="6">#REF!</definedName>
    <definedName name="_DAT22" localSheetId="15">#REF!</definedName>
    <definedName name="_DAT22" localSheetId="16">#REF!</definedName>
    <definedName name="_DAT22" localSheetId="7">#REF!</definedName>
    <definedName name="_DAT22" localSheetId="8">#REF!</definedName>
    <definedName name="_DAT22" localSheetId="9">#REF!</definedName>
    <definedName name="_DAT22" localSheetId="10">#REF!</definedName>
    <definedName name="_DAT22" localSheetId="11">#REF!</definedName>
    <definedName name="_DAT22" localSheetId="12">#REF!</definedName>
    <definedName name="_DAT22" localSheetId="13">#REF!</definedName>
    <definedName name="_DAT22" localSheetId="14">#REF!</definedName>
    <definedName name="_DAT22" localSheetId="22">#REF!</definedName>
    <definedName name="_DAT22" localSheetId="23">#REF!</definedName>
    <definedName name="_DAT22" localSheetId="25">#REF!</definedName>
    <definedName name="_DAT22" localSheetId="26">#REF!</definedName>
    <definedName name="_DAT22" localSheetId="28">#REF!</definedName>
    <definedName name="_DAT22" localSheetId="30">#REF!</definedName>
    <definedName name="_DAT22" localSheetId="32">#REF!</definedName>
    <definedName name="_DAT22" localSheetId="33">#REF!</definedName>
    <definedName name="_DAT22" localSheetId="34">#REF!</definedName>
    <definedName name="_DAT22" localSheetId="35">#REF!</definedName>
    <definedName name="_DAT22" localSheetId="37">#REF!</definedName>
    <definedName name="_DAT22" localSheetId="38">#REF!</definedName>
    <definedName name="_DAT22" localSheetId="39">#REF!</definedName>
    <definedName name="_DAT22" localSheetId="17">#REF!</definedName>
    <definedName name="_DAT22" localSheetId="18">#REF!</definedName>
    <definedName name="_DAT22" localSheetId="19">#REF!</definedName>
    <definedName name="_DAT22" localSheetId="20">#REF!</definedName>
    <definedName name="_DAT23" localSheetId="6">#REF!</definedName>
    <definedName name="_DAT23" localSheetId="15">#REF!</definedName>
    <definedName name="_DAT23" localSheetId="16">#REF!</definedName>
    <definedName name="_DAT23" localSheetId="7">#REF!</definedName>
    <definedName name="_DAT23" localSheetId="8">#REF!</definedName>
    <definedName name="_DAT23" localSheetId="9">#REF!</definedName>
    <definedName name="_DAT23" localSheetId="10">#REF!</definedName>
    <definedName name="_DAT23" localSheetId="11">#REF!</definedName>
    <definedName name="_DAT23" localSheetId="12">#REF!</definedName>
    <definedName name="_DAT23" localSheetId="13">#REF!</definedName>
    <definedName name="_DAT23" localSheetId="14">#REF!</definedName>
    <definedName name="_DAT23" localSheetId="22">#REF!</definedName>
    <definedName name="_DAT23" localSheetId="23">#REF!</definedName>
    <definedName name="_DAT23" localSheetId="25">#REF!</definedName>
    <definedName name="_DAT23" localSheetId="26">#REF!</definedName>
    <definedName name="_DAT23" localSheetId="28">#REF!</definedName>
    <definedName name="_DAT23" localSheetId="30">#REF!</definedName>
    <definedName name="_DAT23" localSheetId="32">#REF!</definedName>
    <definedName name="_DAT23" localSheetId="33">#REF!</definedName>
    <definedName name="_DAT23" localSheetId="34">#REF!</definedName>
    <definedName name="_DAT23" localSheetId="35">#REF!</definedName>
    <definedName name="_DAT23" localSheetId="37">#REF!</definedName>
    <definedName name="_DAT23" localSheetId="38">#REF!</definedName>
    <definedName name="_DAT23" localSheetId="39">#REF!</definedName>
    <definedName name="_DAT23" localSheetId="17">#REF!</definedName>
    <definedName name="_DAT23" localSheetId="18">#REF!</definedName>
    <definedName name="_DAT23" localSheetId="19">#REF!</definedName>
    <definedName name="_DAT23" localSheetId="20">#REF!</definedName>
    <definedName name="_DAT24" localSheetId="6">#REF!</definedName>
    <definedName name="_DAT24" localSheetId="15">#REF!</definedName>
    <definedName name="_DAT24" localSheetId="16">#REF!</definedName>
    <definedName name="_DAT24" localSheetId="7">#REF!</definedName>
    <definedName name="_DAT24" localSheetId="8">#REF!</definedName>
    <definedName name="_DAT24" localSheetId="9">#REF!</definedName>
    <definedName name="_DAT24" localSheetId="10">#REF!</definedName>
    <definedName name="_DAT24" localSheetId="11">#REF!</definedName>
    <definedName name="_DAT24" localSheetId="12">#REF!</definedName>
    <definedName name="_DAT24" localSheetId="13">#REF!</definedName>
    <definedName name="_DAT24" localSheetId="14">#REF!</definedName>
    <definedName name="_DAT24" localSheetId="22">#REF!</definedName>
    <definedName name="_DAT24" localSheetId="23">#REF!</definedName>
    <definedName name="_DAT24" localSheetId="25">#REF!</definedName>
    <definedName name="_DAT24" localSheetId="26">#REF!</definedName>
    <definedName name="_DAT24" localSheetId="28">#REF!</definedName>
    <definedName name="_DAT24" localSheetId="30">#REF!</definedName>
    <definedName name="_DAT24" localSheetId="32">#REF!</definedName>
    <definedName name="_DAT24" localSheetId="33">#REF!</definedName>
    <definedName name="_DAT24" localSheetId="34">#REF!</definedName>
    <definedName name="_DAT24" localSheetId="35">#REF!</definedName>
    <definedName name="_DAT24" localSheetId="37">#REF!</definedName>
    <definedName name="_DAT24" localSheetId="38">#REF!</definedName>
    <definedName name="_DAT24" localSheetId="39">#REF!</definedName>
    <definedName name="_DAT24" localSheetId="17">#REF!</definedName>
    <definedName name="_DAT24" localSheetId="18">#REF!</definedName>
    <definedName name="_DAT24" localSheetId="19">#REF!</definedName>
    <definedName name="_DAT24" localSheetId="20">#REF!</definedName>
    <definedName name="_DAT25" localSheetId="6">#REF!</definedName>
    <definedName name="_DAT25" localSheetId="15">#REF!</definedName>
    <definedName name="_DAT25" localSheetId="16">#REF!</definedName>
    <definedName name="_DAT25" localSheetId="7">#REF!</definedName>
    <definedName name="_DAT25" localSheetId="8">#REF!</definedName>
    <definedName name="_DAT25" localSheetId="9">#REF!</definedName>
    <definedName name="_DAT25" localSheetId="10">#REF!</definedName>
    <definedName name="_DAT25" localSheetId="11">#REF!</definedName>
    <definedName name="_DAT25" localSheetId="12">#REF!</definedName>
    <definedName name="_DAT25" localSheetId="13">#REF!</definedName>
    <definedName name="_DAT25" localSheetId="14">#REF!</definedName>
    <definedName name="_DAT25" localSheetId="22">#REF!</definedName>
    <definedName name="_DAT25" localSheetId="23">#REF!</definedName>
    <definedName name="_DAT25" localSheetId="25">#REF!</definedName>
    <definedName name="_DAT25" localSheetId="26">#REF!</definedName>
    <definedName name="_DAT25" localSheetId="28">#REF!</definedName>
    <definedName name="_DAT25" localSheetId="30">#REF!</definedName>
    <definedName name="_DAT25" localSheetId="32">#REF!</definedName>
    <definedName name="_DAT25" localSheetId="33">#REF!</definedName>
    <definedName name="_DAT25" localSheetId="34">#REF!</definedName>
    <definedName name="_DAT25" localSheetId="35">#REF!</definedName>
    <definedName name="_DAT25" localSheetId="37">#REF!</definedName>
    <definedName name="_DAT25" localSheetId="38">#REF!</definedName>
    <definedName name="_DAT25" localSheetId="39">#REF!</definedName>
    <definedName name="_DAT25" localSheetId="17">#REF!</definedName>
    <definedName name="_DAT25" localSheetId="18">#REF!</definedName>
    <definedName name="_DAT25" localSheetId="19">#REF!</definedName>
    <definedName name="_DAT25" localSheetId="20">#REF!</definedName>
    <definedName name="_DAT26" localSheetId="6">#REF!</definedName>
    <definedName name="_DAT26" localSheetId="15">#REF!</definedName>
    <definedName name="_DAT26" localSheetId="16">#REF!</definedName>
    <definedName name="_DAT26" localSheetId="7">#REF!</definedName>
    <definedName name="_DAT26" localSheetId="8">#REF!</definedName>
    <definedName name="_DAT26" localSheetId="9">#REF!</definedName>
    <definedName name="_DAT26" localSheetId="10">#REF!</definedName>
    <definedName name="_DAT26" localSheetId="11">#REF!</definedName>
    <definedName name="_DAT26" localSheetId="12">#REF!</definedName>
    <definedName name="_DAT26" localSheetId="13">#REF!</definedName>
    <definedName name="_DAT26" localSheetId="14">#REF!</definedName>
    <definedName name="_DAT26" localSheetId="22">#REF!</definedName>
    <definedName name="_DAT26" localSheetId="23">#REF!</definedName>
    <definedName name="_DAT26" localSheetId="25">#REF!</definedName>
    <definedName name="_DAT26" localSheetId="26">#REF!</definedName>
    <definedName name="_DAT26" localSheetId="28">#REF!</definedName>
    <definedName name="_DAT26" localSheetId="30">#REF!</definedName>
    <definedName name="_DAT26" localSheetId="32">#REF!</definedName>
    <definedName name="_DAT26" localSheetId="33">#REF!</definedName>
    <definedName name="_DAT26" localSheetId="34">#REF!</definedName>
    <definedName name="_DAT26" localSheetId="35">#REF!</definedName>
    <definedName name="_DAT26" localSheetId="37">#REF!</definedName>
    <definedName name="_DAT26" localSheetId="38">#REF!</definedName>
    <definedName name="_DAT26" localSheetId="39">#REF!</definedName>
    <definedName name="_DAT26" localSheetId="17">#REF!</definedName>
    <definedName name="_DAT26" localSheetId="18">#REF!</definedName>
    <definedName name="_DAT26" localSheetId="19">#REF!</definedName>
    <definedName name="_DAT26" localSheetId="20">#REF!</definedName>
    <definedName name="_DAT3" localSheetId="6">#REF!</definedName>
    <definedName name="_DAT3" localSheetId="15">#REF!</definedName>
    <definedName name="_DAT3" localSheetId="16">#REF!</definedName>
    <definedName name="_DAT3" localSheetId="7">#REF!</definedName>
    <definedName name="_DAT3" localSheetId="8">#REF!</definedName>
    <definedName name="_DAT3" localSheetId="9">#REF!</definedName>
    <definedName name="_DAT3" localSheetId="10">#REF!</definedName>
    <definedName name="_DAT3" localSheetId="11">#REF!</definedName>
    <definedName name="_DAT3" localSheetId="12">#REF!</definedName>
    <definedName name="_DAT3" localSheetId="13">#REF!</definedName>
    <definedName name="_DAT3" localSheetId="14">#REF!</definedName>
    <definedName name="_DAT3" localSheetId="22">#REF!</definedName>
    <definedName name="_DAT3" localSheetId="23">#REF!</definedName>
    <definedName name="_DAT3" localSheetId="25">#REF!</definedName>
    <definedName name="_DAT3" localSheetId="26">#REF!</definedName>
    <definedName name="_DAT3" localSheetId="28">#REF!</definedName>
    <definedName name="_DAT3" localSheetId="30">#REF!</definedName>
    <definedName name="_DAT3" localSheetId="32">#REF!</definedName>
    <definedName name="_DAT3" localSheetId="33">#REF!</definedName>
    <definedName name="_DAT3" localSheetId="34">#REF!</definedName>
    <definedName name="_DAT3" localSheetId="35">#REF!</definedName>
    <definedName name="_DAT3" localSheetId="37">#REF!</definedName>
    <definedName name="_DAT3" localSheetId="38">#REF!</definedName>
    <definedName name="_DAT3" localSheetId="39">#REF!</definedName>
    <definedName name="_DAT3" localSheetId="17">#REF!</definedName>
    <definedName name="_DAT3" localSheetId="18">#REF!</definedName>
    <definedName name="_DAT3" localSheetId="19">#REF!</definedName>
    <definedName name="_DAT3" localSheetId="20">#REF!</definedName>
    <definedName name="_DAT4" localSheetId="6">#REF!</definedName>
    <definedName name="_DAT4" localSheetId="15">#REF!</definedName>
    <definedName name="_DAT4" localSheetId="16">#REF!</definedName>
    <definedName name="_DAT4" localSheetId="7">#REF!</definedName>
    <definedName name="_DAT4" localSheetId="8">#REF!</definedName>
    <definedName name="_DAT4" localSheetId="9">#REF!</definedName>
    <definedName name="_DAT4" localSheetId="10">#REF!</definedName>
    <definedName name="_DAT4" localSheetId="11">#REF!</definedName>
    <definedName name="_DAT4" localSheetId="12">#REF!</definedName>
    <definedName name="_DAT4" localSheetId="13">#REF!</definedName>
    <definedName name="_DAT4" localSheetId="14">#REF!</definedName>
    <definedName name="_DAT4" localSheetId="22">#REF!</definedName>
    <definedName name="_DAT4" localSheetId="23">#REF!</definedName>
    <definedName name="_DAT4" localSheetId="25">#REF!</definedName>
    <definedName name="_DAT4" localSheetId="26">#REF!</definedName>
    <definedName name="_DAT4" localSheetId="28">#REF!</definedName>
    <definedName name="_DAT4" localSheetId="30">#REF!</definedName>
    <definedName name="_DAT4" localSheetId="32">#REF!</definedName>
    <definedName name="_DAT4" localSheetId="33">#REF!</definedName>
    <definedName name="_DAT4" localSheetId="34">#REF!</definedName>
    <definedName name="_DAT4" localSheetId="35">#REF!</definedName>
    <definedName name="_DAT4" localSheetId="37">#REF!</definedName>
    <definedName name="_DAT4" localSheetId="38">#REF!</definedName>
    <definedName name="_DAT4" localSheetId="39">#REF!</definedName>
    <definedName name="_DAT4" localSheetId="17">#REF!</definedName>
    <definedName name="_DAT4" localSheetId="18">#REF!</definedName>
    <definedName name="_DAT4" localSheetId="19">#REF!</definedName>
    <definedName name="_DAT4" localSheetId="20">#REF!</definedName>
    <definedName name="_DAT5" localSheetId="6">#REF!</definedName>
    <definedName name="_DAT5" localSheetId="15">#REF!</definedName>
    <definedName name="_DAT5" localSheetId="16">#REF!</definedName>
    <definedName name="_DAT5" localSheetId="7">#REF!</definedName>
    <definedName name="_DAT5" localSheetId="8">#REF!</definedName>
    <definedName name="_DAT5" localSheetId="9">#REF!</definedName>
    <definedName name="_DAT5" localSheetId="10">#REF!</definedName>
    <definedName name="_DAT5" localSheetId="11">#REF!</definedName>
    <definedName name="_DAT5" localSheetId="12">#REF!</definedName>
    <definedName name="_DAT5" localSheetId="13">#REF!</definedName>
    <definedName name="_DAT5" localSheetId="14">#REF!</definedName>
    <definedName name="_DAT5" localSheetId="22">#REF!</definedName>
    <definedName name="_DAT5" localSheetId="23">#REF!</definedName>
    <definedName name="_DAT5" localSheetId="25">#REF!</definedName>
    <definedName name="_DAT5" localSheetId="26">#REF!</definedName>
    <definedName name="_DAT5" localSheetId="28">#REF!</definedName>
    <definedName name="_DAT5" localSheetId="30">#REF!</definedName>
    <definedName name="_DAT5" localSheetId="32">#REF!</definedName>
    <definedName name="_DAT5" localSheetId="33">#REF!</definedName>
    <definedName name="_DAT5" localSheetId="34">#REF!</definedName>
    <definedName name="_DAT5" localSheetId="35">#REF!</definedName>
    <definedName name="_DAT5" localSheetId="37">#REF!</definedName>
    <definedName name="_DAT5" localSheetId="38">#REF!</definedName>
    <definedName name="_DAT5" localSheetId="39">#REF!</definedName>
    <definedName name="_DAT5" localSheetId="17">#REF!</definedName>
    <definedName name="_DAT5" localSheetId="18">#REF!</definedName>
    <definedName name="_DAT5" localSheetId="19">#REF!</definedName>
    <definedName name="_DAT5" localSheetId="20">#REF!</definedName>
    <definedName name="_DAT6" localSheetId="6">#REF!</definedName>
    <definedName name="_DAT6" localSheetId="15">#REF!</definedName>
    <definedName name="_DAT6" localSheetId="16">#REF!</definedName>
    <definedName name="_DAT6" localSheetId="7">#REF!</definedName>
    <definedName name="_DAT6" localSheetId="8">#REF!</definedName>
    <definedName name="_DAT6" localSheetId="9">#REF!</definedName>
    <definedName name="_DAT6" localSheetId="10">#REF!</definedName>
    <definedName name="_DAT6" localSheetId="11">#REF!</definedName>
    <definedName name="_DAT6" localSheetId="12">#REF!</definedName>
    <definedName name="_DAT6" localSheetId="13">#REF!</definedName>
    <definedName name="_DAT6" localSheetId="14">#REF!</definedName>
    <definedName name="_DAT6" localSheetId="22">#REF!</definedName>
    <definedName name="_DAT6" localSheetId="23">#REF!</definedName>
    <definedName name="_DAT6" localSheetId="25">#REF!</definedName>
    <definedName name="_DAT6" localSheetId="26">#REF!</definedName>
    <definedName name="_DAT6" localSheetId="28">#REF!</definedName>
    <definedName name="_DAT6" localSheetId="30">#REF!</definedName>
    <definedName name="_DAT6" localSheetId="32">#REF!</definedName>
    <definedName name="_DAT6" localSheetId="33">#REF!</definedName>
    <definedName name="_DAT6" localSheetId="34">#REF!</definedName>
    <definedName name="_DAT6" localSheetId="35">#REF!</definedName>
    <definedName name="_DAT6" localSheetId="37">#REF!</definedName>
    <definedName name="_DAT6" localSheetId="38">#REF!</definedName>
    <definedName name="_DAT6" localSheetId="39">#REF!</definedName>
    <definedName name="_DAT6" localSheetId="17">#REF!</definedName>
    <definedName name="_DAT6" localSheetId="18">#REF!</definedName>
    <definedName name="_DAT6" localSheetId="19">#REF!</definedName>
    <definedName name="_DAT6" localSheetId="20">#REF!</definedName>
    <definedName name="_DAT7" localSheetId="6">#REF!</definedName>
    <definedName name="_DAT7" localSheetId="15">#REF!</definedName>
    <definedName name="_DAT7" localSheetId="16">#REF!</definedName>
    <definedName name="_DAT7" localSheetId="7">#REF!</definedName>
    <definedName name="_DAT7" localSheetId="8">#REF!</definedName>
    <definedName name="_DAT7" localSheetId="9">#REF!</definedName>
    <definedName name="_DAT7" localSheetId="10">#REF!</definedName>
    <definedName name="_DAT7" localSheetId="11">#REF!</definedName>
    <definedName name="_DAT7" localSheetId="12">#REF!</definedName>
    <definedName name="_DAT7" localSheetId="13">#REF!</definedName>
    <definedName name="_DAT7" localSheetId="14">#REF!</definedName>
    <definedName name="_DAT7" localSheetId="22">#REF!</definedName>
    <definedName name="_DAT7" localSheetId="23">#REF!</definedName>
    <definedName name="_DAT7" localSheetId="25">#REF!</definedName>
    <definedName name="_DAT7" localSheetId="26">#REF!</definedName>
    <definedName name="_DAT7" localSheetId="28">#REF!</definedName>
    <definedName name="_DAT7" localSheetId="30">#REF!</definedName>
    <definedName name="_DAT7" localSheetId="32">#REF!</definedName>
    <definedName name="_DAT7" localSheetId="33">#REF!</definedName>
    <definedName name="_DAT7" localSheetId="34">#REF!</definedName>
    <definedName name="_DAT7" localSheetId="35">#REF!</definedName>
    <definedName name="_DAT7" localSheetId="37">#REF!</definedName>
    <definedName name="_DAT7" localSheetId="38">#REF!</definedName>
    <definedName name="_DAT7" localSheetId="39">#REF!</definedName>
    <definedName name="_DAT7" localSheetId="17">#REF!</definedName>
    <definedName name="_DAT7" localSheetId="18">#REF!</definedName>
    <definedName name="_DAT7" localSheetId="19">#REF!</definedName>
    <definedName name="_DAT7" localSheetId="20">#REF!</definedName>
    <definedName name="_DAT8" localSheetId="6">#REF!</definedName>
    <definedName name="_DAT8" localSheetId="15">#REF!</definedName>
    <definedName name="_DAT8" localSheetId="16">#REF!</definedName>
    <definedName name="_DAT8" localSheetId="7">#REF!</definedName>
    <definedName name="_DAT8" localSheetId="8">#REF!</definedName>
    <definedName name="_DAT8" localSheetId="9">#REF!</definedName>
    <definedName name="_DAT8" localSheetId="10">#REF!</definedName>
    <definedName name="_DAT8" localSheetId="11">#REF!</definedName>
    <definedName name="_DAT8" localSheetId="12">#REF!</definedName>
    <definedName name="_DAT8" localSheetId="13">#REF!</definedName>
    <definedName name="_DAT8" localSheetId="14">#REF!</definedName>
    <definedName name="_DAT8" localSheetId="22">#REF!</definedName>
    <definedName name="_DAT8" localSheetId="23">#REF!</definedName>
    <definedName name="_DAT8" localSheetId="25">#REF!</definedName>
    <definedName name="_DAT8" localSheetId="26">#REF!</definedName>
    <definedName name="_DAT8" localSheetId="28">#REF!</definedName>
    <definedName name="_DAT8" localSheetId="30">#REF!</definedName>
    <definedName name="_DAT8" localSheetId="32">#REF!</definedName>
    <definedName name="_DAT8" localSheetId="33">#REF!</definedName>
    <definedName name="_DAT8" localSheetId="34">#REF!</definedName>
    <definedName name="_DAT8" localSheetId="35">#REF!</definedName>
    <definedName name="_DAT8" localSheetId="37">#REF!</definedName>
    <definedName name="_DAT8" localSheetId="38">#REF!</definedName>
    <definedName name="_DAT8" localSheetId="39">#REF!</definedName>
    <definedName name="_DAT8" localSheetId="17">#REF!</definedName>
    <definedName name="_DAT8" localSheetId="18">#REF!</definedName>
    <definedName name="_DAT8" localSheetId="19">#REF!</definedName>
    <definedName name="_DAT8" localSheetId="20">#REF!</definedName>
    <definedName name="_DAT9" localSheetId="6">#REF!</definedName>
    <definedName name="_DAT9" localSheetId="15">#REF!</definedName>
    <definedName name="_DAT9" localSheetId="16">#REF!</definedName>
    <definedName name="_DAT9" localSheetId="7">#REF!</definedName>
    <definedName name="_DAT9" localSheetId="8">#REF!</definedName>
    <definedName name="_DAT9" localSheetId="9">#REF!</definedName>
    <definedName name="_DAT9" localSheetId="10">#REF!</definedName>
    <definedName name="_DAT9" localSheetId="11">#REF!</definedName>
    <definedName name="_DAT9" localSheetId="12">#REF!</definedName>
    <definedName name="_DAT9" localSheetId="13">#REF!</definedName>
    <definedName name="_DAT9" localSheetId="14">#REF!</definedName>
    <definedName name="_DAT9" localSheetId="22">#REF!</definedName>
    <definedName name="_DAT9" localSheetId="23">#REF!</definedName>
    <definedName name="_DAT9" localSheetId="25">#REF!</definedName>
    <definedName name="_DAT9" localSheetId="26">#REF!</definedName>
    <definedName name="_DAT9" localSheetId="28">#REF!</definedName>
    <definedName name="_DAT9" localSheetId="30">#REF!</definedName>
    <definedName name="_DAT9" localSheetId="32">#REF!</definedName>
    <definedName name="_DAT9" localSheetId="33">#REF!</definedName>
    <definedName name="_DAT9" localSheetId="34">#REF!</definedName>
    <definedName name="_DAT9" localSheetId="35">#REF!</definedName>
    <definedName name="_DAT9" localSheetId="37">#REF!</definedName>
    <definedName name="_DAT9" localSheetId="38">#REF!</definedName>
    <definedName name="_DAT9" localSheetId="39">#REF!</definedName>
    <definedName name="_DAT9" localSheetId="17">#REF!</definedName>
    <definedName name="_DAT9" localSheetId="18">#REF!</definedName>
    <definedName name="_DAT9" localSheetId="19">#REF!</definedName>
    <definedName name="_DAT9" localSheetId="20">#REF!</definedName>
    <definedName name="_Fill" localSheetId="6" hidden="1">[1]ACOMP!#REF!</definedName>
    <definedName name="_Fill" localSheetId="15" hidden="1">[1]ACOMP!#REF!</definedName>
    <definedName name="_Fill" localSheetId="16" hidden="1">[1]ACOMP!#REF!</definedName>
    <definedName name="_Fill" localSheetId="7" hidden="1">[1]ACOMP!#REF!</definedName>
    <definedName name="_Fill" localSheetId="8" hidden="1">[1]ACOMP!#REF!</definedName>
    <definedName name="_Fill" localSheetId="9" hidden="1">[1]ACOMP!#REF!</definedName>
    <definedName name="_Fill" localSheetId="10" hidden="1">[1]ACOMP!#REF!</definedName>
    <definedName name="_Fill" localSheetId="11" hidden="1">[1]ACOMP!#REF!</definedName>
    <definedName name="_Fill" localSheetId="12" hidden="1">[1]ACOMP!#REF!</definedName>
    <definedName name="_Fill" localSheetId="13" hidden="1">[1]ACOMP!#REF!</definedName>
    <definedName name="_Fill" localSheetId="14" hidden="1">[1]ACOMP!#REF!</definedName>
    <definedName name="_Fill" localSheetId="22" hidden="1">[1]ACOMP!#REF!</definedName>
    <definedName name="_Fill" localSheetId="23" hidden="1">[1]ACOMP!#REF!</definedName>
    <definedName name="_Fill" localSheetId="25" hidden="1">[1]ACOMP!#REF!</definedName>
    <definedName name="_Fill" localSheetId="26" hidden="1">[1]ACOMP!#REF!</definedName>
    <definedName name="_Fill" localSheetId="28" hidden="1">[1]ACOMP!#REF!</definedName>
    <definedName name="_Fill" localSheetId="30" hidden="1">[1]ACOMP!#REF!</definedName>
    <definedName name="_Fill" localSheetId="32" hidden="1">[1]ACOMP!#REF!</definedName>
    <definedName name="_Fill" localSheetId="33" hidden="1">[1]ACOMP!#REF!</definedName>
    <definedName name="_Fill" localSheetId="34" hidden="1">[1]ACOMP!#REF!</definedName>
    <definedName name="_Fill" localSheetId="35" hidden="1">[1]ACOMP!#REF!</definedName>
    <definedName name="_Fill" localSheetId="37" hidden="1">[1]ACOMP!#REF!</definedName>
    <definedName name="_Fill" localSheetId="38" hidden="1">[1]ACOMP!#REF!</definedName>
    <definedName name="_Fill" localSheetId="39" hidden="1">[1]ACOMP!#REF!</definedName>
    <definedName name="_Fill" localSheetId="17" hidden="1">[1]ACOMP!#REF!</definedName>
    <definedName name="_Fill" localSheetId="18" hidden="1">[1]ACOMP!#REF!</definedName>
    <definedName name="_Fill" localSheetId="19" hidden="1">[1]ACOMP!#REF!</definedName>
    <definedName name="_Fill" localSheetId="20" hidden="1">[1]ACOMP!#REF!</definedName>
    <definedName name="_Key1" localSheetId="6" hidden="1">[1]ACOMP!#REF!</definedName>
    <definedName name="_Key1" localSheetId="15" hidden="1">[1]ACOMP!#REF!</definedName>
    <definedName name="_Key1" localSheetId="16" hidden="1">[1]ACOMP!#REF!</definedName>
    <definedName name="_Key1" localSheetId="7" hidden="1">[1]ACOMP!#REF!</definedName>
    <definedName name="_Key1" localSheetId="8" hidden="1">[1]ACOMP!#REF!</definedName>
    <definedName name="_Key1" localSheetId="9" hidden="1">[1]ACOMP!#REF!</definedName>
    <definedName name="_Key1" localSheetId="10" hidden="1">[1]ACOMP!#REF!</definedName>
    <definedName name="_Key1" localSheetId="11" hidden="1">[1]ACOMP!#REF!</definedName>
    <definedName name="_Key1" localSheetId="12" hidden="1">[1]ACOMP!#REF!</definedName>
    <definedName name="_Key1" localSheetId="13" hidden="1">[1]ACOMP!#REF!</definedName>
    <definedName name="_Key1" localSheetId="14" hidden="1">[1]ACOMP!#REF!</definedName>
    <definedName name="_Key1" localSheetId="22" hidden="1">[1]ACOMP!#REF!</definedName>
    <definedName name="_Key1" localSheetId="23" hidden="1">[1]ACOMP!#REF!</definedName>
    <definedName name="_Key1" localSheetId="25" hidden="1">[1]ACOMP!#REF!</definedName>
    <definedName name="_Key1" localSheetId="26" hidden="1">[1]ACOMP!#REF!</definedName>
    <definedName name="_Key1" localSheetId="28" hidden="1">[1]ACOMP!#REF!</definedName>
    <definedName name="_Key1" localSheetId="30" hidden="1">[1]ACOMP!#REF!</definedName>
    <definedName name="_Key1" localSheetId="32" hidden="1">[1]ACOMP!#REF!</definedName>
    <definedName name="_Key1" localSheetId="33" hidden="1">[1]ACOMP!#REF!</definedName>
    <definedName name="_Key1" localSheetId="34" hidden="1">[1]ACOMP!#REF!</definedName>
    <definedName name="_Key1" localSheetId="35" hidden="1">[1]ACOMP!#REF!</definedName>
    <definedName name="_Key1" localSheetId="37" hidden="1">[1]ACOMP!#REF!</definedName>
    <definedName name="_Key1" localSheetId="38" hidden="1">[1]ACOMP!#REF!</definedName>
    <definedName name="_Key1" localSheetId="39" hidden="1">[1]ACOMP!#REF!</definedName>
    <definedName name="_Key1" localSheetId="17" hidden="1">[1]ACOMP!#REF!</definedName>
    <definedName name="_Key1" localSheetId="18" hidden="1">[1]ACOMP!#REF!</definedName>
    <definedName name="_Key1" localSheetId="19" hidden="1">[1]ACOMP!#REF!</definedName>
    <definedName name="_Key1" localSheetId="20" hidden="1">[1]ACOMP!#REF!</definedName>
    <definedName name="_Order1" hidden="1">0</definedName>
    <definedName name="_planilhapu" localSheetId="6">#REF!</definedName>
    <definedName name="_planilhapu" localSheetId="15">#REF!</definedName>
    <definedName name="_planilhapu" localSheetId="16">#REF!</definedName>
    <definedName name="_planilhapu" localSheetId="7">#REF!</definedName>
    <definedName name="_planilhapu" localSheetId="8">#REF!</definedName>
    <definedName name="_planilhapu" localSheetId="9">#REF!</definedName>
    <definedName name="_planilhapu" localSheetId="10">#REF!</definedName>
    <definedName name="_planilhapu" localSheetId="11">#REF!</definedName>
    <definedName name="_planilhapu" localSheetId="12">#REF!</definedName>
    <definedName name="_planilhapu" localSheetId="13">#REF!</definedName>
    <definedName name="_planilhapu" localSheetId="14">#REF!</definedName>
    <definedName name="_planilhapu" localSheetId="22">#REF!</definedName>
    <definedName name="_planilhapu" localSheetId="23">#REF!</definedName>
    <definedName name="_planilhapu" localSheetId="25">#REF!</definedName>
    <definedName name="_planilhapu" localSheetId="26">#REF!</definedName>
    <definedName name="_planilhapu" localSheetId="28">#REF!</definedName>
    <definedName name="_planilhapu" localSheetId="30">#REF!</definedName>
    <definedName name="_planilhapu" localSheetId="32">#REF!</definedName>
    <definedName name="_planilhapu" localSheetId="33">#REF!</definedName>
    <definedName name="_planilhapu" localSheetId="34">#REF!</definedName>
    <definedName name="_planilhapu" localSheetId="35">#REF!</definedName>
    <definedName name="_planilhapu" localSheetId="37">#REF!</definedName>
    <definedName name="_planilhapu" localSheetId="38">#REF!</definedName>
    <definedName name="_planilhapu" localSheetId="39">#REF!</definedName>
    <definedName name="_planilhapu" localSheetId="17">#REF!</definedName>
    <definedName name="_planilhapu" localSheetId="18">#REF!</definedName>
    <definedName name="_planilhapu" localSheetId="19">#REF!</definedName>
    <definedName name="_planilhapu" localSheetId="20">#REF!</definedName>
    <definedName name="_Sort" localSheetId="6" hidden="1">[1]ACOMP!#REF!</definedName>
    <definedName name="_Sort" localSheetId="15" hidden="1">[1]ACOMP!#REF!</definedName>
    <definedName name="_Sort" localSheetId="16" hidden="1">[1]ACOMP!#REF!</definedName>
    <definedName name="_Sort" localSheetId="7" hidden="1">[1]ACOMP!#REF!</definedName>
    <definedName name="_Sort" localSheetId="8" hidden="1">[1]ACOMP!#REF!</definedName>
    <definedName name="_Sort" localSheetId="9" hidden="1">[1]ACOMP!#REF!</definedName>
    <definedName name="_Sort" localSheetId="10" hidden="1">[1]ACOMP!#REF!</definedName>
    <definedName name="_Sort" localSheetId="11" hidden="1">[1]ACOMP!#REF!</definedName>
    <definedName name="_Sort" localSheetId="12" hidden="1">[1]ACOMP!#REF!</definedName>
    <definedName name="_Sort" localSheetId="13" hidden="1">[1]ACOMP!#REF!</definedName>
    <definedName name="_Sort" localSheetId="14" hidden="1">[1]ACOMP!#REF!</definedName>
    <definedName name="_Sort" localSheetId="22" hidden="1">[1]ACOMP!#REF!</definedName>
    <definedName name="_Sort" localSheetId="23" hidden="1">[1]ACOMP!#REF!</definedName>
    <definedName name="_Sort" localSheetId="25" hidden="1">[1]ACOMP!#REF!</definedName>
    <definedName name="_Sort" localSheetId="26" hidden="1">[1]ACOMP!#REF!</definedName>
    <definedName name="_Sort" localSheetId="28" hidden="1">[1]ACOMP!#REF!</definedName>
    <definedName name="_Sort" localSheetId="30" hidden="1">[1]ACOMP!#REF!</definedName>
    <definedName name="_Sort" localSheetId="32" hidden="1">[1]ACOMP!#REF!</definedName>
    <definedName name="_Sort" localSheetId="33" hidden="1">[1]ACOMP!#REF!</definedName>
    <definedName name="_Sort" localSheetId="34" hidden="1">[1]ACOMP!#REF!</definedName>
    <definedName name="_Sort" localSheetId="35" hidden="1">[1]ACOMP!#REF!</definedName>
    <definedName name="_Sort" localSheetId="37" hidden="1">[1]ACOMP!#REF!</definedName>
    <definedName name="_Sort" localSheetId="38" hidden="1">[1]ACOMP!#REF!</definedName>
    <definedName name="_Sort" localSheetId="39" hidden="1">[1]ACOMP!#REF!</definedName>
    <definedName name="_Sort" localSheetId="17" hidden="1">[1]ACOMP!#REF!</definedName>
    <definedName name="_Sort" localSheetId="18" hidden="1">[1]ACOMP!#REF!</definedName>
    <definedName name="_Sort" localSheetId="19" hidden="1">[1]ACOMP!#REF!</definedName>
    <definedName name="_Sort" localSheetId="20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6">#REF!</definedName>
    <definedName name="adm" localSheetId="15">#REF!</definedName>
    <definedName name="adm" localSheetId="16">#REF!</definedName>
    <definedName name="adm" localSheetId="7">#REF!</definedName>
    <definedName name="adm" localSheetId="8">#REF!</definedName>
    <definedName name="adm" localSheetId="9">#REF!</definedName>
    <definedName name="adm" localSheetId="10">#REF!</definedName>
    <definedName name="adm" localSheetId="11">#REF!</definedName>
    <definedName name="adm" localSheetId="12">#REF!</definedName>
    <definedName name="adm" localSheetId="13">#REF!</definedName>
    <definedName name="adm" localSheetId="14">#REF!</definedName>
    <definedName name="adm" localSheetId="22">#REF!</definedName>
    <definedName name="adm" localSheetId="23">#REF!</definedName>
    <definedName name="adm" localSheetId="25">#REF!</definedName>
    <definedName name="adm" localSheetId="26">#REF!</definedName>
    <definedName name="adm" localSheetId="28">#REF!</definedName>
    <definedName name="adm" localSheetId="30">#REF!</definedName>
    <definedName name="adm" localSheetId="32">#REF!</definedName>
    <definedName name="adm" localSheetId="33">#REF!</definedName>
    <definedName name="adm" localSheetId="34">#REF!</definedName>
    <definedName name="adm" localSheetId="35">#REF!</definedName>
    <definedName name="adm" localSheetId="37">#REF!</definedName>
    <definedName name="adm" localSheetId="38">#REF!</definedName>
    <definedName name="adm" localSheetId="39">#REF!</definedName>
    <definedName name="adm" localSheetId="17">#REF!</definedName>
    <definedName name="adm" localSheetId="18">#REF!</definedName>
    <definedName name="adm" localSheetId="19">#REF!</definedName>
    <definedName name="adm" localSheetId="20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6">#REF!</definedName>
    <definedName name="Adm.Central" localSheetId="15">#REF!</definedName>
    <definedName name="Adm.Central" localSheetId="16">#REF!</definedName>
    <definedName name="Adm.Central" localSheetId="7">#REF!</definedName>
    <definedName name="Adm.Central" localSheetId="8">#REF!</definedName>
    <definedName name="Adm.Central" localSheetId="9">#REF!</definedName>
    <definedName name="Adm.Central" localSheetId="10">#REF!</definedName>
    <definedName name="Adm.Central" localSheetId="11">#REF!</definedName>
    <definedName name="Adm.Central" localSheetId="12">#REF!</definedName>
    <definedName name="Adm.Central" localSheetId="13">#REF!</definedName>
    <definedName name="Adm.Central" localSheetId="14">#REF!</definedName>
    <definedName name="Adm.Central" localSheetId="22">#REF!</definedName>
    <definedName name="Adm.Central" localSheetId="23">#REF!</definedName>
    <definedName name="Adm.Central" localSheetId="25">#REF!</definedName>
    <definedName name="Adm.Central" localSheetId="26">#REF!</definedName>
    <definedName name="Adm.Central" localSheetId="28">#REF!</definedName>
    <definedName name="Adm.Central" localSheetId="30">#REF!</definedName>
    <definedName name="Adm.Central" localSheetId="32">#REF!</definedName>
    <definedName name="Adm.Central" localSheetId="33">#REF!</definedName>
    <definedName name="Adm.Central" localSheetId="34">#REF!</definedName>
    <definedName name="Adm.Central" localSheetId="35">#REF!</definedName>
    <definedName name="Adm.Central" localSheetId="37">#REF!</definedName>
    <definedName name="Adm.Central" localSheetId="38">#REF!</definedName>
    <definedName name="Adm.Central" localSheetId="39">#REF!</definedName>
    <definedName name="Adm.Central" localSheetId="17">#REF!</definedName>
    <definedName name="Adm.Central" localSheetId="18">#REF!</definedName>
    <definedName name="Adm.Central" localSheetId="19">#REF!</definedName>
    <definedName name="Adm.Central" localSheetId="20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6">#REF!</definedName>
    <definedName name="Adm.Local" localSheetId="15">#REF!</definedName>
    <definedName name="Adm.Local" localSheetId="16">#REF!</definedName>
    <definedName name="Adm.Local" localSheetId="7">#REF!</definedName>
    <definedName name="Adm.Local" localSheetId="8">#REF!</definedName>
    <definedName name="Adm.Local" localSheetId="9">#REF!</definedName>
    <definedName name="Adm.Local" localSheetId="10">#REF!</definedName>
    <definedName name="Adm.Local" localSheetId="11">#REF!</definedName>
    <definedName name="Adm.Local" localSheetId="12">#REF!</definedName>
    <definedName name="Adm.Local" localSheetId="13">#REF!</definedName>
    <definedName name="Adm.Local" localSheetId="14">#REF!</definedName>
    <definedName name="Adm.Local" localSheetId="22">#REF!</definedName>
    <definedName name="Adm.Local" localSheetId="23">#REF!</definedName>
    <definedName name="Adm.Local" localSheetId="25">#REF!</definedName>
    <definedName name="Adm.Local" localSheetId="26">#REF!</definedName>
    <definedName name="Adm.Local" localSheetId="28">#REF!</definedName>
    <definedName name="Adm.Local" localSheetId="30">#REF!</definedName>
    <definedName name="Adm.Local" localSheetId="32">#REF!</definedName>
    <definedName name="Adm.Local" localSheetId="33">#REF!</definedName>
    <definedName name="Adm.Local" localSheetId="34">#REF!</definedName>
    <definedName name="Adm.Local" localSheetId="35">#REF!</definedName>
    <definedName name="Adm.Local" localSheetId="37">#REF!</definedName>
    <definedName name="Adm.Local" localSheetId="38">#REF!</definedName>
    <definedName name="Adm.Local" localSheetId="39">#REF!</definedName>
    <definedName name="Adm.Local" localSheetId="17">#REF!</definedName>
    <definedName name="Adm.Local" localSheetId="18">#REF!</definedName>
    <definedName name="Adm.Local" localSheetId="19">#REF!</definedName>
    <definedName name="Adm.Local" localSheetId="20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6">#REF!</definedName>
    <definedName name="ae" localSheetId="15">#REF!</definedName>
    <definedName name="ae" localSheetId="16">#REF!</definedName>
    <definedName name="ae" localSheetId="7">#REF!</definedName>
    <definedName name="ae" localSheetId="8">#REF!</definedName>
    <definedName name="ae" localSheetId="9">#REF!</definedName>
    <definedName name="ae" localSheetId="10">#REF!</definedName>
    <definedName name="ae" localSheetId="11">#REF!</definedName>
    <definedName name="ae" localSheetId="12">#REF!</definedName>
    <definedName name="ae" localSheetId="13">#REF!</definedName>
    <definedName name="ae" localSheetId="14">#REF!</definedName>
    <definedName name="ae" localSheetId="22">#REF!</definedName>
    <definedName name="ae" localSheetId="23">#REF!</definedName>
    <definedName name="ae" localSheetId="25">#REF!</definedName>
    <definedName name="ae" localSheetId="26">#REF!</definedName>
    <definedName name="ae" localSheetId="28">#REF!</definedName>
    <definedName name="ae" localSheetId="30">#REF!</definedName>
    <definedName name="ae" localSheetId="32">#REF!</definedName>
    <definedName name="ae" localSheetId="33">#REF!</definedName>
    <definedName name="ae" localSheetId="34">#REF!</definedName>
    <definedName name="ae" localSheetId="35">#REF!</definedName>
    <definedName name="ae" localSheetId="37">#REF!</definedName>
    <definedName name="ae" localSheetId="38">#REF!</definedName>
    <definedName name="ae" localSheetId="39">#REF!</definedName>
    <definedName name="ae" localSheetId="17">#REF!</definedName>
    <definedName name="ae" localSheetId="18">#REF!</definedName>
    <definedName name="ae" localSheetId="19">#REF!</definedName>
    <definedName name="ae" localSheetId="20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6">#REF!</definedName>
    <definedName name="Aliment.Adm.Local" localSheetId="15">#REF!</definedName>
    <definedName name="Aliment.Adm.Local" localSheetId="16">#REF!</definedName>
    <definedName name="Aliment.Adm.Local" localSheetId="7">#REF!</definedName>
    <definedName name="Aliment.Adm.Local" localSheetId="8">#REF!</definedName>
    <definedName name="Aliment.Adm.Local" localSheetId="9">#REF!</definedName>
    <definedName name="Aliment.Adm.Local" localSheetId="10">#REF!</definedName>
    <definedName name="Aliment.Adm.Local" localSheetId="11">#REF!</definedName>
    <definedName name="Aliment.Adm.Local" localSheetId="12">#REF!</definedName>
    <definedName name="Aliment.Adm.Local" localSheetId="13">#REF!</definedName>
    <definedName name="Aliment.Adm.Local" localSheetId="14">#REF!</definedName>
    <definedName name="Aliment.Adm.Local" localSheetId="22">#REF!</definedName>
    <definedName name="Aliment.Adm.Local" localSheetId="23">#REF!</definedName>
    <definedName name="Aliment.Adm.Local" localSheetId="25">#REF!</definedName>
    <definedName name="Aliment.Adm.Local" localSheetId="26">#REF!</definedName>
    <definedName name="Aliment.Adm.Local" localSheetId="28">#REF!</definedName>
    <definedName name="Aliment.Adm.Local" localSheetId="30">#REF!</definedName>
    <definedName name="Aliment.Adm.Local" localSheetId="32">#REF!</definedName>
    <definedName name="Aliment.Adm.Local" localSheetId="33">#REF!</definedName>
    <definedName name="Aliment.Adm.Local" localSheetId="34">#REF!</definedName>
    <definedName name="Aliment.Adm.Local" localSheetId="35">#REF!</definedName>
    <definedName name="Aliment.Adm.Local" localSheetId="37">#REF!</definedName>
    <definedName name="Aliment.Adm.Local" localSheetId="38">#REF!</definedName>
    <definedName name="Aliment.Adm.Local" localSheetId="39">#REF!</definedName>
    <definedName name="Aliment.Adm.Local" localSheetId="17">#REF!</definedName>
    <definedName name="Aliment.Adm.Local" localSheetId="18">#REF!</definedName>
    <definedName name="Aliment.Adm.Local" localSheetId="19">#REF!</definedName>
    <definedName name="Aliment.Adm.Local" localSheetId="20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6">#REF!</definedName>
    <definedName name="Aliment.MOD" localSheetId="15">#REF!</definedName>
    <definedName name="Aliment.MOD" localSheetId="16">#REF!</definedName>
    <definedName name="Aliment.MOD" localSheetId="7">#REF!</definedName>
    <definedName name="Aliment.MOD" localSheetId="8">#REF!</definedName>
    <definedName name="Aliment.MOD" localSheetId="9">#REF!</definedName>
    <definedName name="Aliment.MOD" localSheetId="10">#REF!</definedName>
    <definedName name="Aliment.MOD" localSheetId="11">#REF!</definedName>
    <definedName name="Aliment.MOD" localSheetId="12">#REF!</definedName>
    <definedName name="Aliment.MOD" localSheetId="13">#REF!</definedName>
    <definedName name="Aliment.MOD" localSheetId="14">#REF!</definedName>
    <definedName name="Aliment.MOD" localSheetId="22">#REF!</definedName>
    <definedName name="Aliment.MOD" localSheetId="23">#REF!</definedName>
    <definedName name="Aliment.MOD" localSheetId="25">#REF!</definedName>
    <definedName name="Aliment.MOD" localSheetId="26">#REF!</definedName>
    <definedName name="Aliment.MOD" localSheetId="28">#REF!</definedName>
    <definedName name="Aliment.MOD" localSheetId="30">#REF!</definedName>
    <definedName name="Aliment.MOD" localSheetId="32">#REF!</definedName>
    <definedName name="Aliment.MOD" localSheetId="33">#REF!</definedName>
    <definedName name="Aliment.MOD" localSheetId="34">#REF!</definedName>
    <definedName name="Aliment.MOD" localSheetId="35">#REF!</definedName>
    <definedName name="Aliment.MOD" localSheetId="37">#REF!</definedName>
    <definedName name="Aliment.MOD" localSheetId="38">#REF!</definedName>
    <definedName name="Aliment.MOD" localSheetId="39">#REF!</definedName>
    <definedName name="Aliment.MOD" localSheetId="17">#REF!</definedName>
    <definedName name="Aliment.MOD" localSheetId="18">#REF!</definedName>
    <definedName name="Aliment.MOD" localSheetId="19">#REF!</definedName>
    <definedName name="Aliment.MOD" localSheetId="20">#REF!</definedName>
    <definedName name="Aliment.MOD" localSheetId="2">#REF!</definedName>
    <definedName name="Aliment.MOD" localSheetId="1">'Encargos Operacional - Sugerido'!#REF!</definedName>
    <definedName name="ANÁLISE" localSheetId="6">#REF!</definedName>
    <definedName name="ANÁLISE" localSheetId="15">#REF!</definedName>
    <definedName name="ANÁLISE" localSheetId="16">#REF!</definedName>
    <definedName name="ANÁLISE" localSheetId="7">#REF!</definedName>
    <definedName name="ANÁLISE" localSheetId="8">#REF!</definedName>
    <definedName name="ANÁLISE" localSheetId="9">#REF!</definedName>
    <definedName name="ANÁLISE" localSheetId="10">#REF!</definedName>
    <definedName name="ANÁLISE" localSheetId="11">#REF!</definedName>
    <definedName name="ANÁLISE" localSheetId="12">#REF!</definedName>
    <definedName name="ANÁLISE" localSheetId="13">#REF!</definedName>
    <definedName name="ANÁLISE" localSheetId="14">#REF!</definedName>
    <definedName name="ANÁLISE" localSheetId="22">#REF!</definedName>
    <definedName name="ANÁLISE" localSheetId="23">#REF!</definedName>
    <definedName name="ANÁLISE" localSheetId="25">#REF!</definedName>
    <definedName name="ANÁLISE" localSheetId="26">#REF!</definedName>
    <definedName name="ANÁLISE" localSheetId="28">#REF!</definedName>
    <definedName name="ANÁLISE" localSheetId="30">#REF!</definedName>
    <definedName name="ANÁLISE" localSheetId="32">#REF!</definedName>
    <definedName name="ANÁLISE" localSheetId="33">#REF!</definedName>
    <definedName name="ANÁLISE" localSheetId="34">#REF!</definedName>
    <definedName name="ANÁLISE" localSheetId="35">#REF!</definedName>
    <definedName name="ANÁLISE" localSheetId="37">#REF!</definedName>
    <definedName name="ANÁLISE" localSheetId="38">#REF!</definedName>
    <definedName name="ANÁLISE" localSheetId="39">#REF!</definedName>
    <definedName name="ANÁLISE" localSheetId="17">#REF!</definedName>
    <definedName name="ANÁLISE" localSheetId="18">#REF!</definedName>
    <definedName name="ANÁLISE" localSheetId="19">#REF!</definedName>
    <definedName name="ANÁLISE" localSheetId="20">#REF!</definedName>
    <definedName name="anexo_I" localSheetId="6">#REF!</definedName>
    <definedName name="anexo_I" localSheetId="15">#REF!</definedName>
    <definedName name="anexo_I" localSheetId="16">#REF!</definedName>
    <definedName name="anexo_I" localSheetId="7">#REF!</definedName>
    <definedName name="anexo_I" localSheetId="8">#REF!</definedName>
    <definedName name="anexo_I" localSheetId="9">#REF!</definedName>
    <definedName name="anexo_I" localSheetId="10">#REF!</definedName>
    <definedName name="anexo_I" localSheetId="11">#REF!</definedName>
    <definedName name="anexo_I" localSheetId="12">#REF!</definedName>
    <definedName name="anexo_I" localSheetId="13">#REF!</definedName>
    <definedName name="anexo_I" localSheetId="14">#REF!</definedName>
    <definedName name="anexo_I" localSheetId="22">#REF!</definedName>
    <definedName name="anexo_I" localSheetId="23">#REF!</definedName>
    <definedName name="anexo_I" localSheetId="25">#REF!</definedName>
    <definedName name="anexo_I" localSheetId="26">#REF!</definedName>
    <definedName name="anexo_I" localSheetId="28">#REF!</definedName>
    <definedName name="anexo_I" localSheetId="30">#REF!</definedName>
    <definedName name="anexo_I" localSheetId="32">#REF!</definedName>
    <definedName name="anexo_I" localSheetId="33">#REF!</definedName>
    <definedName name="anexo_I" localSheetId="34">#REF!</definedName>
    <definedName name="anexo_I" localSheetId="35">#REF!</definedName>
    <definedName name="anexo_I" localSheetId="37">#REF!</definedName>
    <definedName name="anexo_I" localSheetId="38">#REF!</definedName>
    <definedName name="anexo_I" localSheetId="39">#REF!</definedName>
    <definedName name="anexo_I" localSheetId="17">#REF!</definedName>
    <definedName name="anexo_I" localSheetId="18">#REF!</definedName>
    <definedName name="anexo_I" localSheetId="19">#REF!</definedName>
    <definedName name="anexo_I" localSheetId="20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6">#REF!</definedName>
    <definedName name="ApoioTécnico" localSheetId="15">#REF!</definedName>
    <definedName name="ApoioTécnico" localSheetId="16">#REF!</definedName>
    <definedName name="ApoioTécnico" localSheetId="7">#REF!</definedName>
    <definedName name="ApoioTécnico" localSheetId="8">#REF!</definedName>
    <definedName name="ApoioTécnico" localSheetId="9">#REF!</definedName>
    <definedName name="ApoioTécnico" localSheetId="10">#REF!</definedName>
    <definedName name="ApoioTécnico" localSheetId="11">#REF!</definedName>
    <definedName name="ApoioTécnico" localSheetId="12">#REF!</definedName>
    <definedName name="ApoioTécnico" localSheetId="13">#REF!</definedName>
    <definedName name="ApoioTécnico" localSheetId="14">#REF!</definedName>
    <definedName name="ApoioTécnico" localSheetId="22">#REF!</definedName>
    <definedName name="ApoioTécnico" localSheetId="23">#REF!</definedName>
    <definedName name="ApoioTécnico" localSheetId="25">#REF!</definedName>
    <definedName name="ApoioTécnico" localSheetId="26">#REF!</definedName>
    <definedName name="ApoioTécnico" localSheetId="28">#REF!</definedName>
    <definedName name="ApoioTécnico" localSheetId="30">#REF!</definedName>
    <definedName name="ApoioTécnico" localSheetId="32">#REF!</definedName>
    <definedName name="ApoioTécnico" localSheetId="33">#REF!</definedName>
    <definedName name="ApoioTécnico" localSheetId="34">#REF!</definedName>
    <definedName name="ApoioTécnico" localSheetId="35">#REF!</definedName>
    <definedName name="ApoioTécnico" localSheetId="37">#REF!</definedName>
    <definedName name="ApoioTécnico" localSheetId="38">#REF!</definedName>
    <definedName name="ApoioTécnico" localSheetId="39">#REF!</definedName>
    <definedName name="ApoioTécnico" localSheetId="17">#REF!</definedName>
    <definedName name="ApoioTécnico" localSheetId="18">#REF!</definedName>
    <definedName name="ApoioTécnico" localSheetId="19">#REF!</definedName>
    <definedName name="ApoioTécnico" localSheetId="20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Dados'!$B$2:$H$104</definedName>
    <definedName name="_xlnm.Print_Area" localSheetId="6">'1.0.1'!$B$1:$I$224</definedName>
    <definedName name="_xlnm.Print_Area" localSheetId="15">'1.0.10'!$B$1:$I$224</definedName>
    <definedName name="_xlnm.Print_Area" localSheetId="16">'1.0.11'!$B$1:$I$224</definedName>
    <definedName name="_xlnm.Print_Area" localSheetId="7">'1.0.2'!$B$1:$I$225</definedName>
    <definedName name="_xlnm.Print_Area" localSheetId="8">'1.0.3'!$B$1:$I$224</definedName>
    <definedName name="_xlnm.Print_Area" localSheetId="9">'1.0.4'!$B$1:$I$224</definedName>
    <definedName name="_xlnm.Print_Area" localSheetId="10">'1.0.5'!$B$1:$I$224</definedName>
    <definedName name="_xlnm.Print_Area" localSheetId="11">'1.0.6'!$B$1:$I$224</definedName>
    <definedName name="_xlnm.Print_Area" localSheetId="12">'1.0.7'!$B$1:$I$224</definedName>
    <definedName name="_xlnm.Print_Area" localSheetId="13">'1.0.7.1'!$B$1:$I$224</definedName>
    <definedName name="_xlnm.Print_Area" localSheetId="14">'1.0.8'!$B$1:$I$224</definedName>
    <definedName name="_xlnm.Print_Area" localSheetId="21">'1.01'!$A$1:$I$66</definedName>
    <definedName name="_xlnm.Print_Area" localSheetId="22">'1.02'!$A$1:$I$66</definedName>
    <definedName name="_xlnm.Print_Area" localSheetId="23">'1.02.1'!$A$1:$I$66</definedName>
    <definedName name="_xlnm.Print_Area" localSheetId="24">'1.03'!$A$1:$I$66</definedName>
    <definedName name="_xlnm.Print_Area" localSheetId="25">'1.04'!$A$1:$I$66</definedName>
    <definedName name="_xlnm.Print_Area" localSheetId="26">'1.04.1'!$A$1:$I$66</definedName>
    <definedName name="_xlnm.Print_Area" localSheetId="27">'1.05'!$A$1:$I$66</definedName>
    <definedName name="_xlnm.Print_Area" localSheetId="28">'1.06'!$A$1:$I$66</definedName>
    <definedName name="_xlnm.Print_Area" localSheetId="29">'1.07'!$A$1:$I$66</definedName>
    <definedName name="_xlnm.Print_Area" localSheetId="30">'1.08'!$A$1:$I$66</definedName>
    <definedName name="_xlnm.Print_Area" localSheetId="31">'1.09'!$A$1:$I$66</definedName>
    <definedName name="_xlnm.Print_Area" localSheetId="32">'1.10'!$A$1:$I$66</definedName>
    <definedName name="_xlnm.Print_Area" localSheetId="33">'1.11'!$A$1:$I$66</definedName>
    <definedName name="_xlnm.Print_Area" localSheetId="34">'1.12'!$A$1:$I$66</definedName>
    <definedName name="_xlnm.Print_Area" localSheetId="36">'1.13'!$A$1:$I$66</definedName>
    <definedName name="_xlnm.Print_Area" localSheetId="35">'1.14'!$A$1:$I$66</definedName>
    <definedName name="_xlnm.Print_Area" localSheetId="37">'1.15'!$A$1:$I$66</definedName>
    <definedName name="_xlnm.Print_Area" localSheetId="38">'1.16'!$A$1:$I$66</definedName>
    <definedName name="_xlnm.Print_Area" localSheetId="39">'1.17'!$A$1:$I$66</definedName>
    <definedName name="_xlnm.Print_Area" localSheetId="17">'2.0'!$B$1:$I$224</definedName>
    <definedName name="_xlnm.Print_Area" localSheetId="18">'3.0'!$B$1:$I$224</definedName>
    <definedName name="_xlnm.Print_Area" localSheetId="19">'3.0.1 - Aterro(Saude)'!$B$2:$I$224</definedName>
    <definedName name="_xlnm.Print_Area" localSheetId="20">'4.0'!$B$1:$I$224</definedName>
    <definedName name="_xlnm.Print_Area" localSheetId="2">'Banco Dados Máquinas'!$A$1:$T$25</definedName>
    <definedName name="_xlnm.Print_Area" localSheetId="5">'Planilha Básica - Lixo'!$A$1:$G$37</definedName>
    <definedName name="Área_impressão_IM" localSheetId="6">#REF!</definedName>
    <definedName name="Área_impressão_IM" localSheetId="15">#REF!</definedName>
    <definedName name="Área_impressão_IM" localSheetId="16">#REF!</definedName>
    <definedName name="Área_impressão_IM" localSheetId="7">#REF!</definedName>
    <definedName name="Área_impressão_IM" localSheetId="8">#REF!</definedName>
    <definedName name="Área_impressão_IM" localSheetId="9">#REF!</definedName>
    <definedName name="Área_impressão_IM" localSheetId="10">#REF!</definedName>
    <definedName name="Área_impressão_IM" localSheetId="11">#REF!</definedName>
    <definedName name="Área_impressão_IM" localSheetId="12">#REF!</definedName>
    <definedName name="Área_impressão_IM" localSheetId="13">#REF!</definedName>
    <definedName name="Área_impressão_IM" localSheetId="14">#REF!</definedName>
    <definedName name="Área_impressão_IM" localSheetId="22">#REF!</definedName>
    <definedName name="Área_impressão_IM" localSheetId="23">#REF!</definedName>
    <definedName name="Área_impressão_IM" localSheetId="25">#REF!</definedName>
    <definedName name="Área_impressão_IM" localSheetId="26">#REF!</definedName>
    <definedName name="Área_impressão_IM" localSheetId="28">#REF!</definedName>
    <definedName name="Área_impressão_IM" localSheetId="30">#REF!</definedName>
    <definedName name="Área_impressão_IM" localSheetId="32">#REF!</definedName>
    <definedName name="Área_impressão_IM" localSheetId="33">#REF!</definedName>
    <definedName name="Área_impressão_IM" localSheetId="34">#REF!</definedName>
    <definedName name="Área_impressão_IM" localSheetId="35">#REF!</definedName>
    <definedName name="Área_impressão_IM" localSheetId="37">#REF!</definedName>
    <definedName name="Área_impressão_IM" localSheetId="38">#REF!</definedName>
    <definedName name="Área_impressão_IM" localSheetId="39">#REF!</definedName>
    <definedName name="Área_impressão_IM" localSheetId="17">#REF!</definedName>
    <definedName name="Área_impressão_IM" localSheetId="18">#REF!</definedName>
    <definedName name="Área_impressão_IM" localSheetId="19">#REF!</definedName>
    <definedName name="Área_impressão_IM" localSheetId="20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6">#REF!</definedName>
    <definedName name="Ass.Méd.Adm.Local" localSheetId="15">#REF!</definedName>
    <definedName name="Ass.Méd.Adm.Local" localSheetId="16">#REF!</definedName>
    <definedName name="Ass.Méd.Adm.Local" localSheetId="7">#REF!</definedName>
    <definedName name="Ass.Méd.Adm.Local" localSheetId="8">#REF!</definedName>
    <definedName name="Ass.Méd.Adm.Local" localSheetId="9">#REF!</definedName>
    <definedName name="Ass.Méd.Adm.Local" localSheetId="10">#REF!</definedName>
    <definedName name="Ass.Méd.Adm.Local" localSheetId="11">#REF!</definedName>
    <definedName name="Ass.Méd.Adm.Local" localSheetId="12">#REF!</definedName>
    <definedName name="Ass.Méd.Adm.Local" localSheetId="13">#REF!</definedName>
    <definedName name="Ass.Méd.Adm.Local" localSheetId="14">#REF!</definedName>
    <definedName name="Ass.Méd.Adm.Local" localSheetId="22">#REF!</definedName>
    <definedName name="Ass.Méd.Adm.Local" localSheetId="23">#REF!</definedName>
    <definedName name="Ass.Méd.Adm.Local" localSheetId="25">#REF!</definedName>
    <definedName name="Ass.Méd.Adm.Local" localSheetId="26">#REF!</definedName>
    <definedName name="Ass.Méd.Adm.Local" localSheetId="28">#REF!</definedName>
    <definedName name="Ass.Méd.Adm.Local" localSheetId="30">#REF!</definedName>
    <definedName name="Ass.Méd.Adm.Local" localSheetId="32">#REF!</definedName>
    <definedName name="Ass.Méd.Adm.Local" localSheetId="33">#REF!</definedName>
    <definedName name="Ass.Méd.Adm.Local" localSheetId="34">#REF!</definedName>
    <definedName name="Ass.Méd.Adm.Local" localSheetId="35">#REF!</definedName>
    <definedName name="Ass.Méd.Adm.Local" localSheetId="37">#REF!</definedName>
    <definedName name="Ass.Méd.Adm.Local" localSheetId="38">#REF!</definedName>
    <definedName name="Ass.Méd.Adm.Local" localSheetId="39">#REF!</definedName>
    <definedName name="Ass.Méd.Adm.Local" localSheetId="17">#REF!</definedName>
    <definedName name="Ass.Méd.Adm.Local" localSheetId="18">#REF!</definedName>
    <definedName name="Ass.Méd.Adm.Local" localSheetId="19">#REF!</definedName>
    <definedName name="Ass.Méd.Adm.Local" localSheetId="20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6">#REF!</definedName>
    <definedName name="Assist.Médica" localSheetId="15">#REF!</definedName>
    <definedName name="Assist.Médica" localSheetId="16">#REF!</definedName>
    <definedName name="Assist.Médica" localSheetId="7">#REF!</definedName>
    <definedName name="Assist.Médica" localSheetId="8">#REF!</definedName>
    <definedName name="Assist.Médica" localSheetId="9">#REF!</definedName>
    <definedName name="Assist.Médica" localSheetId="10">#REF!</definedName>
    <definedName name="Assist.Médica" localSheetId="11">#REF!</definedName>
    <definedName name="Assist.Médica" localSheetId="12">#REF!</definedName>
    <definedName name="Assist.Médica" localSheetId="13">#REF!</definedName>
    <definedName name="Assist.Médica" localSheetId="14">#REF!</definedName>
    <definedName name="Assist.Médica" localSheetId="22">#REF!</definedName>
    <definedName name="Assist.Médica" localSheetId="23">#REF!</definedName>
    <definedName name="Assist.Médica" localSheetId="25">#REF!</definedName>
    <definedName name="Assist.Médica" localSheetId="26">#REF!</definedName>
    <definedName name="Assist.Médica" localSheetId="28">#REF!</definedName>
    <definedName name="Assist.Médica" localSheetId="30">#REF!</definedName>
    <definedName name="Assist.Médica" localSheetId="32">#REF!</definedName>
    <definedName name="Assist.Médica" localSheetId="33">#REF!</definedName>
    <definedName name="Assist.Médica" localSheetId="34">#REF!</definedName>
    <definedName name="Assist.Médica" localSheetId="35">#REF!</definedName>
    <definedName name="Assist.Médica" localSheetId="37">#REF!</definedName>
    <definedName name="Assist.Médica" localSheetId="38">#REF!</definedName>
    <definedName name="Assist.Médica" localSheetId="39">#REF!</definedName>
    <definedName name="Assist.Médica" localSheetId="17">#REF!</definedName>
    <definedName name="Assist.Médica" localSheetId="18">#REF!</definedName>
    <definedName name="Assist.Médica" localSheetId="19">#REF!</definedName>
    <definedName name="Assist.Médica" localSheetId="20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6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8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1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4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3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8">OFFSET(#REF!,VLOOKUP(#REF!,#REF!,2,FALSE)-1,0,COUNTIF(#REF!,#REF!))</definedName>
    <definedName name="ATIV_P_PREST_COMPARATIVO" localSheetId="30">OFFSET(#REF!,VLOOKUP(#REF!,#REF!,2,FALSE)-1,0,COUNTIF(#REF!,#REF!))</definedName>
    <definedName name="ATIV_P_PREST_COMPARATIVO" localSheetId="32">OFFSET(#REF!,VLOOKUP(#REF!,#REF!,2,FALSE)-1,0,COUNTIF(#REF!,#REF!))</definedName>
    <definedName name="ATIV_P_PREST_COMPARATIVO" localSheetId="33">OFFSET(#REF!,VLOOKUP(#REF!,#REF!,2,FALSE)-1,0,COUNTIF(#REF!,#REF!))</definedName>
    <definedName name="ATIV_P_PREST_COMPARATIVO" localSheetId="34">OFFSET(#REF!,VLOOKUP(#REF!,#REF!,2,FALSE)-1,0,COUNTIF(#REF!,#REF!))</definedName>
    <definedName name="ATIV_P_PREST_COMPARATIVO" localSheetId="35">OFFSET(#REF!,VLOOKUP(#REF!,#REF!,2,FALSE)-1,0,COUNTIF(#REF!,#REF!))</definedName>
    <definedName name="ATIV_P_PREST_COMPARATIVO" localSheetId="37">OFFSET(#REF!,VLOOKUP(#REF!,#REF!,2,FALSE)-1,0,COUNTIF(#REF!,#REF!))</definedName>
    <definedName name="ATIV_P_PREST_COMPARATIVO" localSheetId="38">OFFSET(#REF!,VLOOKUP(#REF!,#REF!,2,FALSE)-1,0,COUNTIF(#REF!,#REF!))</definedName>
    <definedName name="ATIV_P_PREST_COMPARATIVO" localSheetId="39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8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6">OFFSET('[4]Cad Atividade p Prest'!$D$4,VLOOKUP(#REF!,'[4]Cad Atividade p Prest'!$B$4:$C$499,2,FALSE)-1,0,COUNTIF('[4]Cad Atividade p Prest'!$B$4:$B$499,#REF!))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8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1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4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3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_P_PREST_PRESTADOR" localSheetId="28">OFFSET('[4]Cad Atividade p Prest'!$D$4,VLOOKUP(#REF!,'[4]Cad Atividade p Prest'!$B$4:$C$499,2,FALSE)-1,0,COUNTIF('[4]Cad Atividade p Prest'!$B$4:$B$499,#REF!))</definedName>
    <definedName name="ATIV_P_PREST_PRESTADOR" localSheetId="30">OFFSET('[4]Cad Atividade p Prest'!$D$4,VLOOKUP(#REF!,'[4]Cad Atividade p Prest'!$B$4:$C$499,2,FALSE)-1,0,COUNTIF('[4]Cad Atividade p Prest'!$B$4:$B$499,#REF!))</definedName>
    <definedName name="ATIV_P_PREST_PRESTADOR" localSheetId="32">OFFSET('[4]Cad Atividade p Prest'!$D$4,VLOOKUP(#REF!,'[4]Cad Atividade p Prest'!$B$4:$C$499,2,FALSE)-1,0,COUNTIF('[4]Cad Atividade p Prest'!$B$4:$B$499,#REF!))</definedName>
    <definedName name="ATIV_P_PREST_PRESTADOR" localSheetId="33">OFFSET('[4]Cad Atividade p Prest'!$D$4,VLOOKUP(#REF!,'[4]Cad Atividade p Prest'!$B$4:$C$499,2,FALSE)-1,0,COUNTIF('[4]Cad Atividade p Prest'!$B$4:$B$499,#REF!))</definedName>
    <definedName name="ATIV_P_PREST_PRESTADOR" localSheetId="34">OFFSET('[4]Cad Atividade p Prest'!$D$4,VLOOKUP(#REF!,'[4]Cad Atividade p Prest'!$B$4:$C$499,2,FALSE)-1,0,COUNTIF('[4]Cad Atividade p Prest'!$B$4:$B$499,#REF!))</definedName>
    <definedName name="ATIV_P_PREST_PRESTADOR" localSheetId="35">OFFSET('[4]Cad Atividade p Prest'!$D$4,VLOOKUP(#REF!,'[4]Cad Atividade p Prest'!$B$4:$C$499,2,FALSE)-1,0,COUNTIF('[4]Cad Atividade p Prest'!$B$4:$B$499,#REF!))</definedName>
    <definedName name="ATIV_P_PREST_PRESTADOR" localSheetId="37">OFFSET('[4]Cad Atividade p Prest'!$D$4,VLOOKUP(#REF!,'[4]Cad Atividade p Prest'!$B$4:$C$499,2,FALSE)-1,0,COUNTIF('[4]Cad Atividade p Prest'!$B$4:$B$499,#REF!))</definedName>
    <definedName name="ATIV_P_PREST_PRESTADOR" localSheetId="38">OFFSET('[4]Cad Atividade p Prest'!$D$4,VLOOKUP(#REF!,'[4]Cad Atividade p Prest'!$B$4:$C$499,2,FALSE)-1,0,COUNTIF('[4]Cad Atividade p Prest'!$B$4:$B$499,#REF!))</definedName>
    <definedName name="ATIV_P_PREST_PRESTADOR" localSheetId="39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8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idades_e_Preços" localSheetId="6">#REF!</definedName>
    <definedName name="Atividades_e_Preços" localSheetId="15">#REF!</definedName>
    <definedName name="Atividades_e_Preços" localSheetId="16">#REF!</definedName>
    <definedName name="Atividades_e_Preços" localSheetId="7">#REF!</definedName>
    <definedName name="Atividades_e_Preços" localSheetId="8">#REF!</definedName>
    <definedName name="Atividades_e_Preços" localSheetId="9">#REF!</definedName>
    <definedName name="Atividades_e_Preços" localSheetId="10">#REF!</definedName>
    <definedName name="Atividades_e_Preços" localSheetId="11">#REF!</definedName>
    <definedName name="Atividades_e_Preços" localSheetId="12">#REF!</definedName>
    <definedName name="Atividades_e_Preços" localSheetId="13">#REF!</definedName>
    <definedName name="Atividades_e_Preços" localSheetId="14">#REF!</definedName>
    <definedName name="Atividades_e_Preços" localSheetId="22">#REF!</definedName>
    <definedName name="Atividades_e_Preços" localSheetId="23">#REF!</definedName>
    <definedName name="Atividades_e_Preços" localSheetId="25">#REF!</definedName>
    <definedName name="Atividades_e_Preços" localSheetId="26">#REF!</definedName>
    <definedName name="Atividades_e_Preços" localSheetId="28">#REF!</definedName>
    <definedName name="Atividades_e_Preços" localSheetId="30">#REF!</definedName>
    <definedName name="Atividades_e_Preços" localSheetId="32">#REF!</definedName>
    <definedName name="Atividades_e_Preços" localSheetId="33">#REF!</definedName>
    <definedName name="Atividades_e_Preços" localSheetId="34">#REF!</definedName>
    <definedName name="Atividades_e_Preços" localSheetId="35">#REF!</definedName>
    <definedName name="Atividades_e_Preços" localSheetId="37">#REF!</definedName>
    <definedName name="Atividades_e_Preços" localSheetId="38">#REF!</definedName>
    <definedName name="Atividades_e_Preços" localSheetId="39">#REF!</definedName>
    <definedName name="Atividades_e_Preços" localSheetId="17">#REF!</definedName>
    <definedName name="Atividades_e_Preços" localSheetId="18">#REF!</definedName>
    <definedName name="Atividades_e_Preços" localSheetId="19">#REF!</definedName>
    <definedName name="Atividades_e_Preços" localSheetId="20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6">#REF!</definedName>
    <definedName name="caetano" localSheetId="15">#REF!</definedName>
    <definedName name="caetano" localSheetId="16">#REF!</definedName>
    <definedName name="caetano" localSheetId="7">#REF!</definedName>
    <definedName name="caetano" localSheetId="8">#REF!</definedName>
    <definedName name="caetano" localSheetId="9">#REF!</definedName>
    <definedName name="caetano" localSheetId="10">#REF!</definedName>
    <definedName name="caetano" localSheetId="11">#REF!</definedName>
    <definedName name="caetano" localSheetId="12">#REF!</definedName>
    <definedName name="caetano" localSheetId="13">#REF!</definedName>
    <definedName name="caetano" localSheetId="14">#REF!</definedName>
    <definedName name="caetano" localSheetId="22">#REF!</definedName>
    <definedName name="caetano" localSheetId="23">#REF!</definedName>
    <definedName name="caetano" localSheetId="25">#REF!</definedName>
    <definedName name="caetano" localSheetId="26">#REF!</definedName>
    <definedName name="caetano" localSheetId="28">#REF!</definedName>
    <definedName name="caetano" localSheetId="30">#REF!</definedName>
    <definedName name="caetano" localSheetId="32">#REF!</definedName>
    <definedName name="caetano" localSheetId="33">#REF!</definedName>
    <definedName name="caetano" localSheetId="34">#REF!</definedName>
    <definedName name="caetano" localSheetId="35">#REF!</definedName>
    <definedName name="caetano" localSheetId="37">#REF!</definedName>
    <definedName name="caetano" localSheetId="38">#REF!</definedName>
    <definedName name="caetano" localSheetId="39">#REF!</definedName>
    <definedName name="caetano" localSheetId="17">#REF!</definedName>
    <definedName name="caetano" localSheetId="18">#REF!</definedName>
    <definedName name="caetano" localSheetId="19">#REF!</definedName>
    <definedName name="caetano" localSheetId="20">#REF!</definedName>
    <definedName name="CAPA" localSheetId="6">#REF!</definedName>
    <definedName name="CAPA" localSheetId="15">#REF!</definedName>
    <definedName name="CAPA" localSheetId="16">#REF!</definedName>
    <definedName name="CAPA" localSheetId="7">#REF!</definedName>
    <definedName name="CAPA" localSheetId="8">#REF!</definedName>
    <definedName name="CAPA" localSheetId="9">#REF!</definedName>
    <definedName name="CAPA" localSheetId="10">#REF!</definedName>
    <definedName name="CAPA" localSheetId="11">#REF!</definedName>
    <definedName name="CAPA" localSheetId="12">#REF!</definedName>
    <definedName name="CAPA" localSheetId="13">#REF!</definedName>
    <definedName name="CAPA" localSheetId="14">#REF!</definedName>
    <definedName name="CAPA" localSheetId="22">#REF!</definedName>
    <definedName name="CAPA" localSheetId="23">#REF!</definedName>
    <definedName name="CAPA" localSheetId="25">#REF!</definedName>
    <definedName name="CAPA" localSheetId="26">#REF!</definedName>
    <definedName name="CAPA" localSheetId="28">#REF!</definedName>
    <definedName name="CAPA" localSheetId="30">#REF!</definedName>
    <definedName name="CAPA" localSheetId="32">#REF!</definedName>
    <definedName name="CAPA" localSheetId="33">#REF!</definedName>
    <definedName name="CAPA" localSheetId="34">#REF!</definedName>
    <definedName name="CAPA" localSheetId="35">#REF!</definedName>
    <definedName name="CAPA" localSheetId="37">#REF!</definedName>
    <definedName name="CAPA" localSheetId="38">#REF!</definedName>
    <definedName name="CAPA" localSheetId="39">#REF!</definedName>
    <definedName name="CAPA" localSheetId="17">#REF!</definedName>
    <definedName name="CAPA" localSheetId="18">#REF!</definedName>
    <definedName name="CAPA" localSheetId="19">#REF!</definedName>
    <definedName name="CAPA" localSheetId="20">#REF!</definedName>
    <definedName name="CARGO">OFFSET('[4]Listas de Validação'!$F$30,0,0,COUNTA('[4]Dados Corporativos'!$D$10:$O$10),1)</definedName>
    <definedName name="CL" localSheetId="6">[1]ACOMP!#REF!</definedName>
    <definedName name="CL" localSheetId="15">[1]ACOMP!#REF!</definedName>
    <definedName name="CL" localSheetId="16">[1]ACOMP!#REF!</definedName>
    <definedName name="CL" localSheetId="7">[1]ACOMP!#REF!</definedName>
    <definedName name="CL" localSheetId="8">[1]ACOMP!#REF!</definedName>
    <definedName name="CL" localSheetId="9">[1]ACOMP!#REF!</definedName>
    <definedName name="CL" localSheetId="10">[1]ACOMP!#REF!</definedName>
    <definedName name="CL" localSheetId="11">[1]ACOMP!#REF!</definedName>
    <definedName name="CL" localSheetId="12">[1]ACOMP!#REF!</definedName>
    <definedName name="CL" localSheetId="13">[1]ACOMP!#REF!</definedName>
    <definedName name="CL" localSheetId="14">[1]ACOMP!#REF!</definedName>
    <definedName name="CL" localSheetId="22">[1]ACOMP!#REF!</definedName>
    <definedName name="CL" localSheetId="23">[1]ACOMP!#REF!</definedName>
    <definedName name="CL" localSheetId="25">[1]ACOMP!#REF!</definedName>
    <definedName name="CL" localSheetId="26">[1]ACOMP!#REF!</definedName>
    <definedName name="CL" localSheetId="28">[1]ACOMP!#REF!</definedName>
    <definedName name="CL" localSheetId="30">[1]ACOMP!#REF!</definedName>
    <definedName name="CL" localSheetId="32">[1]ACOMP!#REF!</definedName>
    <definedName name="CL" localSheetId="33">[1]ACOMP!#REF!</definedName>
    <definedName name="CL" localSheetId="34">[1]ACOMP!#REF!</definedName>
    <definedName name="CL" localSheetId="35">[1]ACOMP!#REF!</definedName>
    <definedName name="CL" localSheetId="37">[1]ACOMP!#REF!</definedName>
    <definedName name="CL" localSheetId="38">[1]ACOMP!#REF!</definedName>
    <definedName name="CL" localSheetId="39">[1]ACOMP!#REF!</definedName>
    <definedName name="CL" localSheetId="17">[1]ACOMP!#REF!</definedName>
    <definedName name="CL" localSheetId="18">[1]ACOMP!#REF!</definedName>
    <definedName name="CL" localSheetId="19">[1]ACOMP!#REF!</definedName>
    <definedName name="CL" localSheetId="20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6">#REF!</definedName>
    <definedName name="Comb.OpçãoLocação" localSheetId="15">#REF!</definedName>
    <definedName name="Comb.OpçãoLocação" localSheetId="16">#REF!</definedName>
    <definedName name="Comb.OpçãoLocação" localSheetId="7">#REF!</definedName>
    <definedName name="Comb.OpçãoLocação" localSheetId="8">#REF!</definedName>
    <definedName name="Comb.OpçãoLocação" localSheetId="9">#REF!</definedName>
    <definedName name="Comb.OpçãoLocação" localSheetId="10">#REF!</definedName>
    <definedName name="Comb.OpçãoLocação" localSheetId="11">#REF!</definedName>
    <definedName name="Comb.OpçãoLocação" localSheetId="12">#REF!</definedName>
    <definedName name="Comb.OpçãoLocação" localSheetId="13">#REF!</definedName>
    <definedName name="Comb.OpçãoLocação" localSheetId="14">#REF!</definedName>
    <definedName name="Comb.OpçãoLocação" localSheetId="22">#REF!</definedName>
    <definedName name="Comb.OpçãoLocação" localSheetId="23">#REF!</definedName>
    <definedName name="Comb.OpçãoLocação" localSheetId="25">#REF!</definedName>
    <definedName name="Comb.OpçãoLocação" localSheetId="26">#REF!</definedName>
    <definedName name="Comb.OpçãoLocação" localSheetId="28">#REF!</definedName>
    <definedName name="Comb.OpçãoLocação" localSheetId="30">#REF!</definedName>
    <definedName name="Comb.OpçãoLocação" localSheetId="32">#REF!</definedName>
    <definedName name="Comb.OpçãoLocação" localSheetId="33">#REF!</definedName>
    <definedName name="Comb.OpçãoLocação" localSheetId="34">#REF!</definedName>
    <definedName name="Comb.OpçãoLocação" localSheetId="35">#REF!</definedName>
    <definedName name="Comb.OpçãoLocação" localSheetId="37">#REF!</definedName>
    <definedName name="Comb.OpçãoLocação" localSheetId="38">#REF!</definedName>
    <definedName name="Comb.OpçãoLocação" localSheetId="39">#REF!</definedName>
    <definedName name="Comb.OpçãoLocação" localSheetId="17">#REF!</definedName>
    <definedName name="Comb.OpçãoLocação" localSheetId="18">#REF!</definedName>
    <definedName name="Comb.OpçãoLocação" localSheetId="19">#REF!</definedName>
    <definedName name="Comb.OpçãoLocação" localSheetId="20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6">#REF!</definedName>
    <definedName name="Comb.Transp.Operac." localSheetId="15">#REF!</definedName>
    <definedName name="Comb.Transp.Operac." localSheetId="16">#REF!</definedName>
    <definedName name="Comb.Transp.Operac." localSheetId="7">#REF!</definedName>
    <definedName name="Comb.Transp.Operac." localSheetId="8">#REF!</definedName>
    <definedName name="Comb.Transp.Operac." localSheetId="9">#REF!</definedName>
    <definedName name="Comb.Transp.Operac." localSheetId="10">#REF!</definedName>
    <definedName name="Comb.Transp.Operac." localSheetId="11">#REF!</definedName>
    <definedName name="Comb.Transp.Operac." localSheetId="12">#REF!</definedName>
    <definedName name="Comb.Transp.Operac." localSheetId="13">#REF!</definedName>
    <definedName name="Comb.Transp.Operac." localSheetId="14">#REF!</definedName>
    <definedName name="Comb.Transp.Operac." localSheetId="22">#REF!</definedName>
    <definedName name="Comb.Transp.Operac." localSheetId="23">#REF!</definedName>
    <definedName name="Comb.Transp.Operac." localSheetId="25">#REF!</definedName>
    <definedName name="Comb.Transp.Operac." localSheetId="26">#REF!</definedName>
    <definedName name="Comb.Transp.Operac." localSheetId="28">#REF!</definedName>
    <definedName name="Comb.Transp.Operac." localSheetId="30">#REF!</definedName>
    <definedName name="Comb.Transp.Operac." localSheetId="32">#REF!</definedName>
    <definedName name="Comb.Transp.Operac." localSheetId="33">#REF!</definedName>
    <definedName name="Comb.Transp.Operac." localSheetId="34">#REF!</definedName>
    <definedName name="Comb.Transp.Operac." localSheetId="35">#REF!</definedName>
    <definedName name="Comb.Transp.Operac." localSheetId="37">#REF!</definedName>
    <definedName name="Comb.Transp.Operac." localSheetId="38">#REF!</definedName>
    <definedName name="Comb.Transp.Operac." localSheetId="39">#REF!</definedName>
    <definedName name="Comb.Transp.Operac." localSheetId="17">#REF!</definedName>
    <definedName name="Comb.Transp.Operac." localSheetId="18">#REF!</definedName>
    <definedName name="Comb.Transp.Operac." localSheetId="19">#REF!</definedName>
    <definedName name="Comb.Transp.Operac." localSheetId="20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6">#REF!</definedName>
    <definedName name="Combustível" localSheetId="15">#REF!</definedName>
    <definedName name="Combustível" localSheetId="16">#REF!</definedName>
    <definedName name="Combustível" localSheetId="7">#REF!</definedName>
    <definedName name="Combustível" localSheetId="8">#REF!</definedName>
    <definedName name="Combustível" localSheetId="9">#REF!</definedName>
    <definedName name="Combustível" localSheetId="10">#REF!</definedName>
    <definedName name="Combustível" localSheetId="11">#REF!</definedName>
    <definedName name="Combustível" localSheetId="12">#REF!</definedName>
    <definedName name="Combustível" localSheetId="13">#REF!</definedName>
    <definedName name="Combustível" localSheetId="14">#REF!</definedName>
    <definedName name="Combustível" localSheetId="22">#REF!</definedName>
    <definedName name="Combustível" localSheetId="23">#REF!</definedName>
    <definedName name="Combustível" localSheetId="25">#REF!</definedName>
    <definedName name="Combustível" localSheetId="26">#REF!</definedName>
    <definedName name="Combustível" localSheetId="28">#REF!</definedName>
    <definedName name="Combustível" localSheetId="30">#REF!</definedName>
    <definedName name="Combustível" localSheetId="32">#REF!</definedName>
    <definedName name="Combustível" localSheetId="33">#REF!</definedName>
    <definedName name="Combustível" localSheetId="34">#REF!</definedName>
    <definedName name="Combustível" localSheetId="35">#REF!</definedName>
    <definedName name="Combustível" localSheetId="37">#REF!</definedName>
    <definedName name="Combustível" localSheetId="38">#REF!</definedName>
    <definedName name="Combustível" localSheetId="39">#REF!</definedName>
    <definedName name="Combustível" localSheetId="17">#REF!</definedName>
    <definedName name="Combustível" localSheetId="18">#REF!</definedName>
    <definedName name="Combustível" localSheetId="19">#REF!</definedName>
    <definedName name="Combustível" localSheetId="20">#REF!</definedName>
    <definedName name="Combustível" localSheetId="2">#REF!</definedName>
    <definedName name="Combustível" localSheetId="1">'Encargos Operacional - Sugerido'!#REF!</definedName>
    <definedName name="CRadio" localSheetId="6">#REF!</definedName>
    <definedName name="CRadio" localSheetId="15">#REF!</definedName>
    <definedName name="CRadio" localSheetId="16">#REF!</definedName>
    <definedName name="CRadio" localSheetId="7">#REF!</definedName>
    <definedName name="CRadio" localSheetId="8">#REF!</definedName>
    <definedName name="CRadio" localSheetId="9">#REF!</definedName>
    <definedName name="CRadio" localSheetId="10">#REF!</definedName>
    <definedName name="CRadio" localSheetId="11">#REF!</definedName>
    <definedName name="CRadio" localSheetId="12">#REF!</definedName>
    <definedName name="CRadio" localSheetId="13">#REF!</definedName>
    <definedName name="CRadio" localSheetId="14">#REF!</definedName>
    <definedName name="CRadio" localSheetId="22">#REF!</definedName>
    <definedName name="CRadio" localSheetId="23">#REF!</definedName>
    <definedName name="CRadio" localSheetId="25">#REF!</definedName>
    <definedName name="CRadio" localSheetId="26">#REF!</definedName>
    <definedName name="CRadio" localSheetId="28">#REF!</definedName>
    <definedName name="CRadio" localSheetId="30">#REF!</definedName>
    <definedName name="CRadio" localSheetId="32">#REF!</definedName>
    <definedName name="CRadio" localSheetId="33">#REF!</definedName>
    <definedName name="CRadio" localSheetId="34">#REF!</definedName>
    <definedName name="CRadio" localSheetId="35">#REF!</definedName>
    <definedName name="CRadio" localSheetId="37">#REF!</definedName>
    <definedName name="CRadio" localSheetId="38">#REF!</definedName>
    <definedName name="CRadio" localSheetId="39">#REF!</definedName>
    <definedName name="CRadio" localSheetId="17">#REF!</definedName>
    <definedName name="CRadio" localSheetId="18">#REF!</definedName>
    <definedName name="CRadio" localSheetId="19">#REF!</definedName>
    <definedName name="CRadio" localSheetId="20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6">#REF!</definedName>
    <definedName name="CustoChamados" localSheetId="15">#REF!</definedName>
    <definedName name="CustoChamados" localSheetId="16">#REF!</definedName>
    <definedName name="CustoChamados" localSheetId="7">#REF!</definedName>
    <definedName name="CustoChamados" localSheetId="8">#REF!</definedName>
    <definedName name="CustoChamados" localSheetId="9">#REF!</definedName>
    <definedName name="CustoChamados" localSheetId="10">#REF!</definedName>
    <definedName name="CustoChamados" localSheetId="11">#REF!</definedName>
    <definedName name="CustoChamados" localSheetId="12">#REF!</definedName>
    <definedName name="CustoChamados" localSheetId="13">#REF!</definedName>
    <definedName name="CustoChamados" localSheetId="14">#REF!</definedName>
    <definedName name="CustoChamados" localSheetId="22">#REF!</definedName>
    <definedName name="CustoChamados" localSheetId="23">#REF!</definedName>
    <definedName name="CustoChamados" localSheetId="25">#REF!</definedName>
    <definedName name="CustoChamados" localSheetId="26">#REF!</definedName>
    <definedName name="CustoChamados" localSheetId="28">#REF!</definedName>
    <definedName name="CustoChamados" localSheetId="30">#REF!</definedName>
    <definedName name="CustoChamados" localSheetId="32">#REF!</definedName>
    <definedName name="CustoChamados" localSheetId="33">#REF!</definedName>
    <definedName name="CustoChamados" localSheetId="34">#REF!</definedName>
    <definedName name="CustoChamados" localSheetId="35">#REF!</definedName>
    <definedName name="CustoChamados" localSheetId="37">#REF!</definedName>
    <definedName name="CustoChamados" localSheetId="38">#REF!</definedName>
    <definedName name="CustoChamados" localSheetId="39">#REF!</definedName>
    <definedName name="CustoChamados" localSheetId="17">#REF!</definedName>
    <definedName name="CustoChamados" localSheetId="18">#REF!</definedName>
    <definedName name="CustoChamados" localSheetId="19">#REF!</definedName>
    <definedName name="CustoChamados" localSheetId="20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6">#REF!</definedName>
    <definedName name="CustoONCALL" localSheetId="15">#REF!</definedName>
    <definedName name="CustoONCALL" localSheetId="16">#REF!</definedName>
    <definedName name="CustoONCALL" localSheetId="7">#REF!</definedName>
    <definedName name="CustoONCALL" localSheetId="8">#REF!</definedName>
    <definedName name="CustoONCALL" localSheetId="9">#REF!</definedName>
    <definedName name="CustoONCALL" localSheetId="10">#REF!</definedName>
    <definedName name="CustoONCALL" localSheetId="11">#REF!</definedName>
    <definedName name="CustoONCALL" localSheetId="12">#REF!</definedName>
    <definedName name="CustoONCALL" localSheetId="13">#REF!</definedName>
    <definedName name="CustoONCALL" localSheetId="14">#REF!</definedName>
    <definedName name="CustoONCALL" localSheetId="22">#REF!</definedName>
    <definedName name="CustoONCALL" localSheetId="23">#REF!</definedName>
    <definedName name="CustoONCALL" localSheetId="25">#REF!</definedName>
    <definedName name="CustoONCALL" localSheetId="26">#REF!</definedName>
    <definedName name="CustoONCALL" localSheetId="28">#REF!</definedName>
    <definedName name="CustoONCALL" localSheetId="30">#REF!</definedName>
    <definedName name="CustoONCALL" localSheetId="32">#REF!</definedName>
    <definedName name="CustoONCALL" localSheetId="33">#REF!</definedName>
    <definedName name="CustoONCALL" localSheetId="34">#REF!</definedName>
    <definedName name="CustoONCALL" localSheetId="35">#REF!</definedName>
    <definedName name="CustoONCALL" localSheetId="37">#REF!</definedName>
    <definedName name="CustoONCALL" localSheetId="38">#REF!</definedName>
    <definedName name="CustoONCALL" localSheetId="39">#REF!</definedName>
    <definedName name="CustoONCALL" localSheetId="17">#REF!</definedName>
    <definedName name="CustoONCALL" localSheetId="18">#REF!</definedName>
    <definedName name="CustoONCALL" localSheetId="19">#REF!</definedName>
    <definedName name="CustoONCALL" localSheetId="20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6">#REF!</definedName>
    <definedName name="CustoOperac.Adm.Local" localSheetId="15">#REF!</definedName>
    <definedName name="CustoOperac.Adm.Local" localSheetId="16">#REF!</definedName>
    <definedName name="CustoOperac.Adm.Local" localSheetId="7">#REF!</definedName>
    <definedName name="CustoOperac.Adm.Local" localSheetId="8">#REF!</definedName>
    <definedName name="CustoOperac.Adm.Local" localSheetId="9">#REF!</definedName>
    <definedName name="CustoOperac.Adm.Local" localSheetId="10">#REF!</definedName>
    <definedName name="CustoOperac.Adm.Local" localSheetId="11">#REF!</definedName>
    <definedName name="CustoOperac.Adm.Local" localSheetId="12">#REF!</definedName>
    <definedName name="CustoOperac.Adm.Local" localSheetId="13">#REF!</definedName>
    <definedName name="CustoOperac.Adm.Local" localSheetId="14">#REF!</definedName>
    <definedName name="CustoOperac.Adm.Local" localSheetId="22">#REF!</definedName>
    <definedName name="CustoOperac.Adm.Local" localSheetId="23">#REF!</definedName>
    <definedName name="CustoOperac.Adm.Local" localSheetId="25">#REF!</definedName>
    <definedName name="CustoOperac.Adm.Local" localSheetId="26">#REF!</definedName>
    <definedName name="CustoOperac.Adm.Local" localSheetId="28">#REF!</definedName>
    <definedName name="CustoOperac.Adm.Local" localSheetId="30">#REF!</definedName>
    <definedName name="CustoOperac.Adm.Local" localSheetId="32">#REF!</definedName>
    <definedName name="CustoOperac.Adm.Local" localSheetId="33">#REF!</definedName>
    <definedName name="CustoOperac.Adm.Local" localSheetId="34">#REF!</definedName>
    <definedName name="CustoOperac.Adm.Local" localSheetId="35">#REF!</definedName>
    <definedName name="CustoOperac.Adm.Local" localSheetId="37">#REF!</definedName>
    <definedName name="CustoOperac.Adm.Local" localSheetId="38">#REF!</definedName>
    <definedName name="CustoOperac.Adm.Local" localSheetId="39">#REF!</definedName>
    <definedName name="CustoOperac.Adm.Local" localSheetId="17">#REF!</definedName>
    <definedName name="CustoOperac.Adm.Local" localSheetId="18">#REF!</definedName>
    <definedName name="CustoOperac.Adm.Local" localSheetId="19">#REF!</definedName>
    <definedName name="CustoOperac.Adm.Local" localSheetId="20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6">#REF!</definedName>
    <definedName name="CustoOperAdmLocal" localSheetId="15">#REF!</definedName>
    <definedName name="CustoOperAdmLocal" localSheetId="16">#REF!</definedName>
    <definedName name="CustoOperAdmLocal" localSheetId="7">#REF!</definedName>
    <definedName name="CustoOperAdmLocal" localSheetId="8">#REF!</definedName>
    <definedName name="CustoOperAdmLocal" localSheetId="9">#REF!</definedName>
    <definedName name="CustoOperAdmLocal" localSheetId="10">#REF!</definedName>
    <definedName name="CustoOperAdmLocal" localSheetId="11">#REF!</definedName>
    <definedName name="CustoOperAdmLocal" localSheetId="12">#REF!</definedName>
    <definedName name="CustoOperAdmLocal" localSheetId="13">#REF!</definedName>
    <definedName name="CustoOperAdmLocal" localSheetId="14">#REF!</definedName>
    <definedName name="CustoOperAdmLocal" localSheetId="22">#REF!</definedName>
    <definedName name="CustoOperAdmLocal" localSheetId="23">#REF!</definedName>
    <definedName name="CustoOperAdmLocal" localSheetId="25">#REF!</definedName>
    <definedName name="CustoOperAdmLocal" localSheetId="26">#REF!</definedName>
    <definedName name="CustoOperAdmLocal" localSheetId="28">#REF!</definedName>
    <definedName name="CustoOperAdmLocal" localSheetId="30">#REF!</definedName>
    <definedName name="CustoOperAdmLocal" localSheetId="32">#REF!</definedName>
    <definedName name="CustoOperAdmLocal" localSheetId="33">#REF!</definedName>
    <definedName name="CustoOperAdmLocal" localSheetId="34">#REF!</definedName>
    <definedName name="CustoOperAdmLocal" localSheetId="35">#REF!</definedName>
    <definedName name="CustoOperAdmLocal" localSheetId="37">#REF!</definedName>
    <definedName name="CustoOperAdmLocal" localSheetId="38">#REF!</definedName>
    <definedName name="CustoOperAdmLocal" localSheetId="39">#REF!</definedName>
    <definedName name="CustoOperAdmLocal" localSheetId="17">#REF!</definedName>
    <definedName name="CustoOperAdmLocal" localSheetId="18">#REF!</definedName>
    <definedName name="CustoOperAdmLocal" localSheetId="19">#REF!</definedName>
    <definedName name="CustoOperAdmLocal" localSheetId="20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6">#REF!</definedName>
    <definedName name="CustoTurno" localSheetId="15">#REF!</definedName>
    <definedName name="CustoTurno" localSheetId="16">#REF!</definedName>
    <definedName name="CustoTurno" localSheetId="7">#REF!</definedName>
    <definedName name="CustoTurno" localSheetId="8">#REF!</definedName>
    <definedName name="CustoTurno" localSheetId="9">#REF!</definedName>
    <definedName name="CustoTurno" localSheetId="10">#REF!</definedName>
    <definedName name="CustoTurno" localSheetId="11">#REF!</definedName>
    <definedName name="CustoTurno" localSheetId="12">#REF!</definedName>
    <definedName name="CustoTurno" localSheetId="13">#REF!</definedName>
    <definedName name="CustoTurno" localSheetId="14">#REF!</definedName>
    <definedName name="CustoTurno" localSheetId="22">#REF!</definedName>
    <definedName name="CustoTurno" localSheetId="23">#REF!</definedName>
    <definedName name="CustoTurno" localSheetId="25">#REF!</definedName>
    <definedName name="CustoTurno" localSheetId="26">#REF!</definedName>
    <definedName name="CustoTurno" localSheetId="28">#REF!</definedName>
    <definedName name="CustoTurno" localSheetId="30">#REF!</definedName>
    <definedName name="CustoTurno" localSheetId="32">#REF!</definedName>
    <definedName name="CustoTurno" localSheetId="33">#REF!</definedName>
    <definedName name="CustoTurno" localSheetId="34">#REF!</definedName>
    <definedName name="CustoTurno" localSheetId="35">#REF!</definedName>
    <definedName name="CustoTurno" localSheetId="37">#REF!</definedName>
    <definedName name="CustoTurno" localSheetId="38">#REF!</definedName>
    <definedName name="CustoTurno" localSheetId="39">#REF!</definedName>
    <definedName name="CustoTurno" localSheetId="17">#REF!</definedName>
    <definedName name="CustoTurno" localSheetId="18">#REF!</definedName>
    <definedName name="CustoTurno" localSheetId="19">#REF!</definedName>
    <definedName name="CustoTurno" localSheetId="20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6">'[7]Valor mensal'!#REF!</definedName>
    <definedName name="D" localSheetId="15">'[7]Valor mensal'!#REF!</definedName>
    <definedName name="D" localSheetId="16">'[7]Valor mensal'!#REF!</definedName>
    <definedName name="D" localSheetId="7">'[7]Valor mensal'!#REF!</definedName>
    <definedName name="D" localSheetId="8">'[7]Valor mensal'!#REF!</definedName>
    <definedName name="D" localSheetId="9">'[7]Valor mensal'!#REF!</definedName>
    <definedName name="D" localSheetId="10">'[7]Valor mensal'!#REF!</definedName>
    <definedName name="D" localSheetId="11">'[7]Valor mensal'!#REF!</definedName>
    <definedName name="D" localSheetId="12">'[7]Valor mensal'!#REF!</definedName>
    <definedName name="D" localSheetId="13">'[7]Valor mensal'!#REF!</definedName>
    <definedName name="D" localSheetId="14">'[7]Valor mensal'!#REF!</definedName>
    <definedName name="D" localSheetId="22">'[7]Valor mensal'!#REF!</definedName>
    <definedName name="D" localSheetId="23">'[7]Valor mensal'!#REF!</definedName>
    <definedName name="D" localSheetId="25">'[7]Valor mensal'!#REF!</definedName>
    <definedName name="D" localSheetId="26">'[7]Valor mensal'!#REF!</definedName>
    <definedName name="D" localSheetId="28">'[7]Valor mensal'!#REF!</definedName>
    <definedName name="D" localSheetId="30">'[7]Valor mensal'!#REF!</definedName>
    <definedName name="D" localSheetId="32">'[7]Valor mensal'!#REF!</definedName>
    <definedName name="D" localSheetId="33">'[7]Valor mensal'!#REF!</definedName>
    <definedName name="D" localSheetId="34">'[7]Valor mensal'!#REF!</definedName>
    <definedName name="D" localSheetId="35">'[7]Valor mensal'!#REF!</definedName>
    <definedName name="D" localSheetId="37">'[7]Valor mensal'!#REF!</definedName>
    <definedName name="D" localSheetId="38">'[7]Valor mensal'!#REF!</definedName>
    <definedName name="D" localSheetId="39">'[7]Valor mensal'!#REF!</definedName>
    <definedName name="D" localSheetId="17">'[7]Valor mensal'!#REF!</definedName>
    <definedName name="D" localSheetId="18">'[7]Valor mensal'!#REF!</definedName>
    <definedName name="D" localSheetId="19">'[7]Valor mensal'!#REF!</definedName>
    <definedName name="D" localSheetId="20">'[7]Valor mensal'!#REF!</definedName>
    <definedName name="D" localSheetId="2">'[6]Valor mensal'!#REF!</definedName>
    <definedName name="D" localSheetId="1">'[7]Valor mensal'!#REF!</definedName>
    <definedName name="Dados_de_Campo" localSheetId="6">#REF!</definedName>
    <definedName name="Dados_de_Campo" localSheetId="15">#REF!</definedName>
    <definedName name="Dados_de_Campo" localSheetId="16">#REF!</definedName>
    <definedName name="Dados_de_Campo" localSheetId="7">#REF!</definedName>
    <definedName name="Dados_de_Campo" localSheetId="8">#REF!</definedName>
    <definedName name="Dados_de_Campo" localSheetId="9">#REF!</definedName>
    <definedName name="Dados_de_Campo" localSheetId="10">#REF!</definedName>
    <definedName name="Dados_de_Campo" localSheetId="11">#REF!</definedName>
    <definedName name="Dados_de_Campo" localSheetId="12">#REF!</definedName>
    <definedName name="Dados_de_Campo" localSheetId="13">#REF!</definedName>
    <definedName name="Dados_de_Campo" localSheetId="14">#REF!</definedName>
    <definedName name="Dados_de_Campo" localSheetId="22">#REF!</definedName>
    <definedName name="Dados_de_Campo" localSheetId="23">#REF!</definedName>
    <definedName name="Dados_de_Campo" localSheetId="25">#REF!</definedName>
    <definedName name="Dados_de_Campo" localSheetId="26">#REF!</definedName>
    <definedName name="Dados_de_Campo" localSheetId="28">#REF!</definedName>
    <definedName name="Dados_de_Campo" localSheetId="30">#REF!</definedName>
    <definedName name="Dados_de_Campo" localSheetId="32">#REF!</definedName>
    <definedName name="Dados_de_Campo" localSheetId="33">#REF!</definedName>
    <definedName name="Dados_de_Campo" localSheetId="34">#REF!</definedName>
    <definedName name="Dados_de_Campo" localSheetId="35">#REF!</definedName>
    <definedName name="Dados_de_Campo" localSheetId="37">#REF!</definedName>
    <definedName name="Dados_de_Campo" localSheetId="38">#REF!</definedName>
    <definedName name="Dados_de_Campo" localSheetId="39">#REF!</definedName>
    <definedName name="Dados_de_Campo" localSheetId="17">#REF!</definedName>
    <definedName name="Dados_de_Campo" localSheetId="18">#REF!</definedName>
    <definedName name="Dados_de_Campo" localSheetId="19">#REF!</definedName>
    <definedName name="Dados_de_Campo" localSheetId="20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6">#REF!</definedName>
    <definedName name="Depre.Transp.Operac." localSheetId="15">#REF!</definedName>
    <definedName name="Depre.Transp.Operac." localSheetId="16">#REF!</definedName>
    <definedName name="Depre.Transp.Operac." localSheetId="7">#REF!</definedName>
    <definedName name="Depre.Transp.Operac." localSheetId="8">#REF!</definedName>
    <definedName name="Depre.Transp.Operac." localSheetId="9">#REF!</definedName>
    <definedName name="Depre.Transp.Operac." localSheetId="10">#REF!</definedName>
    <definedName name="Depre.Transp.Operac." localSheetId="11">#REF!</definedName>
    <definedName name="Depre.Transp.Operac." localSheetId="12">#REF!</definedName>
    <definedName name="Depre.Transp.Operac." localSheetId="13">#REF!</definedName>
    <definedName name="Depre.Transp.Operac." localSheetId="14">#REF!</definedName>
    <definedName name="Depre.Transp.Operac." localSheetId="22">#REF!</definedName>
    <definedName name="Depre.Transp.Operac." localSheetId="23">#REF!</definedName>
    <definedName name="Depre.Transp.Operac." localSheetId="25">#REF!</definedName>
    <definedName name="Depre.Transp.Operac." localSheetId="26">#REF!</definedName>
    <definedName name="Depre.Transp.Operac." localSheetId="28">#REF!</definedName>
    <definedName name="Depre.Transp.Operac." localSheetId="30">#REF!</definedName>
    <definedName name="Depre.Transp.Operac." localSheetId="32">#REF!</definedName>
    <definedName name="Depre.Transp.Operac." localSheetId="33">#REF!</definedName>
    <definedName name="Depre.Transp.Operac." localSheetId="34">#REF!</definedName>
    <definedName name="Depre.Transp.Operac." localSheetId="35">#REF!</definedName>
    <definedName name="Depre.Transp.Operac." localSheetId="37">#REF!</definedName>
    <definedName name="Depre.Transp.Operac." localSheetId="38">#REF!</definedName>
    <definedName name="Depre.Transp.Operac." localSheetId="39">#REF!</definedName>
    <definedName name="Depre.Transp.Operac." localSheetId="17">#REF!</definedName>
    <definedName name="Depre.Transp.Operac." localSheetId="18">#REF!</definedName>
    <definedName name="Depre.Transp.Operac." localSheetId="19">#REF!</definedName>
    <definedName name="Depre.Transp.Operac." localSheetId="20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6">#REF!</definedName>
    <definedName name="Depreciação" localSheetId="15">#REF!</definedName>
    <definedName name="Depreciação" localSheetId="16">#REF!</definedName>
    <definedName name="Depreciação" localSheetId="7">#REF!</definedName>
    <definedName name="Depreciação" localSheetId="8">#REF!</definedName>
    <definedName name="Depreciação" localSheetId="9">#REF!</definedName>
    <definedName name="Depreciação" localSheetId="10">#REF!</definedName>
    <definedName name="Depreciação" localSheetId="11">#REF!</definedName>
    <definedName name="Depreciação" localSheetId="12">#REF!</definedName>
    <definedName name="Depreciação" localSheetId="13">#REF!</definedName>
    <definedName name="Depreciação" localSheetId="14">#REF!</definedName>
    <definedName name="Depreciação" localSheetId="22">#REF!</definedName>
    <definedName name="Depreciação" localSheetId="23">#REF!</definedName>
    <definedName name="Depreciação" localSheetId="25">#REF!</definedName>
    <definedName name="Depreciação" localSheetId="26">#REF!</definedName>
    <definedName name="Depreciação" localSheetId="28">#REF!</definedName>
    <definedName name="Depreciação" localSheetId="30">#REF!</definedName>
    <definedName name="Depreciação" localSheetId="32">#REF!</definedName>
    <definedName name="Depreciação" localSheetId="33">#REF!</definedName>
    <definedName name="Depreciação" localSheetId="34">#REF!</definedName>
    <definedName name="Depreciação" localSheetId="35">#REF!</definedName>
    <definedName name="Depreciação" localSheetId="37">#REF!</definedName>
    <definedName name="Depreciação" localSheetId="38">#REF!</definedName>
    <definedName name="Depreciação" localSheetId="39">#REF!</definedName>
    <definedName name="Depreciação" localSheetId="17">#REF!</definedName>
    <definedName name="Depreciação" localSheetId="18">#REF!</definedName>
    <definedName name="Depreciação" localSheetId="19">#REF!</definedName>
    <definedName name="Depreciação" localSheetId="20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6">#REF!</definedName>
    <definedName name="dsfsdfsdf" localSheetId="15">#REF!</definedName>
    <definedName name="dsfsdfsdf" localSheetId="16">#REF!</definedName>
    <definedName name="dsfsdfsdf" localSheetId="7">#REF!</definedName>
    <definedName name="dsfsdfsdf" localSheetId="8">#REF!</definedName>
    <definedName name="dsfsdfsdf" localSheetId="9">#REF!</definedName>
    <definedName name="dsfsdfsdf" localSheetId="10">#REF!</definedName>
    <definedName name="dsfsdfsdf" localSheetId="11">#REF!</definedName>
    <definedName name="dsfsdfsdf" localSheetId="12">#REF!</definedName>
    <definedName name="dsfsdfsdf" localSheetId="13">#REF!</definedName>
    <definedName name="dsfsdfsdf" localSheetId="14">#REF!</definedName>
    <definedName name="dsfsdfsdf" localSheetId="22">#REF!</definedName>
    <definedName name="dsfsdfsdf" localSheetId="23">#REF!</definedName>
    <definedName name="dsfsdfsdf" localSheetId="25">#REF!</definedName>
    <definedName name="dsfsdfsdf" localSheetId="26">#REF!</definedName>
    <definedName name="dsfsdfsdf" localSheetId="28">#REF!</definedName>
    <definedName name="dsfsdfsdf" localSheetId="30">#REF!</definedName>
    <definedName name="dsfsdfsdf" localSheetId="32">#REF!</definedName>
    <definedName name="dsfsdfsdf" localSheetId="33">#REF!</definedName>
    <definedName name="dsfsdfsdf" localSheetId="34">#REF!</definedName>
    <definedName name="dsfsdfsdf" localSheetId="35">#REF!</definedName>
    <definedName name="dsfsdfsdf" localSheetId="37">#REF!</definedName>
    <definedName name="dsfsdfsdf" localSheetId="38">#REF!</definedName>
    <definedName name="dsfsdfsdf" localSheetId="39">#REF!</definedName>
    <definedName name="dsfsdfsdf" localSheetId="17">#REF!</definedName>
    <definedName name="dsfsdfsdf" localSheetId="18">#REF!</definedName>
    <definedName name="dsfsdfsdf" localSheetId="19">#REF!</definedName>
    <definedName name="dsfsdfsdf" localSheetId="20">#REF!</definedName>
    <definedName name="EE" localSheetId="13">#REF!</definedName>
    <definedName name="EE" localSheetId="26">#REF!</definedName>
    <definedName name="EE" localSheetId="38">#REF!</definedName>
    <definedName name="EE" localSheetId="39">#REF!</definedName>
    <definedName name="EE" localSheetId="19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6">#REF!</definedName>
    <definedName name="Encargos" localSheetId="15">#REF!</definedName>
    <definedName name="Encargos" localSheetId="16">#REF!</definedName>
    <definedName name="Encargos" localSheetId="7">#REF!</definedName>
    <definedName name="Encargos" localSheetId="8">#REF!</definedName>
    <definedName name="Encargos" localSheetId="9">#REF!</definedName>
    <definedName name="Encargos" localSheetId="10">#REF!</definedName>
    <definedName name="Encargos" localSheetId="11">#REF!</definedName>
    <definedName name="Encargos" localSheetId="12">#REF!</definedName>
    <definedName name="Encargos" localSheetId="13">#REF!</definedName>
    <definedName name="Encargos" localSheetId="14">#REF!</definedName>
    <definedName name="Encargos" localSheetId="22">#REF!</definedName>
    <definedName name="Encargos" localSheetId="23">#REF!</definedName>
    <definedName name="Encargos" localSheetId="25">#REF!</definedName>
    <definedName name="Encargos" localSheetId="26">#REF!</definedName>
    <definedName name="Encargos" localSheetId="28">#REF!</definedName>
    <definedName name="Encargos" localSheetId="30">#REF!</definedName>
    <definedName name="Encargos" localSheetId="32">#REF!</definedName>
    <definedName name="Encargos" localSheetId="33">#REF!</definedName>
    <definedName name="Encargos" localSheetId="34">#REF!</definedName>
    <definedName name="Encargos" localSheetId="35">#REF!</definedName>
    <definedName name="Encargos" localSheetId="37">#REF!</definedName>
    <definedName name="Encargos" localSheetId="38">#REF!</definedName>
    <definedName name="Encargos" localSheetId="39">#REF!</definedName>
    <definedName name="Encargos" localSheetId="17">#REF!</definedName>
    <definedName name="Encargos" localSheetId="18">#REF!</definedName>
    <definedName name="Encargos" localSheetId="19">#REF!</definedName>
    <definedName name="Encargos" localSheetId="20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6">#REF!</definedName>
    <definedName name="EncargosAdmLocal" localSheetId="15">#REF!</definedName>
    <definedName name="EncargosAdmLocal" localSheetId="16">#REF!</definedName>
    <definedName name="EncargosAdmLocal" localSheetId="7">#REF!</definedName>
    <definedName name="EncargosAdmLocal" localSheetId="8">#REF!</definedName>
    <definedName name="EncargosAdmLocal" localSheetId="9">#REF!</definedName>
    <definedName name="EncargosAdmLocal" localSheetId="10">#REF!</definedName>
    <definedName name="EncargosAdmLocal" localSheetId="11">#REF!</definedName>
    <definedName name="EncargosAdmLocal" localSheetId="12">#REF!</definedName>
    <definedName name="EncargosAdmLocal" localSheetId="13">#REF!</definedName>
    <definedName name="EncargosAdmLocal" localSheetId="14">#REF!</definedName>
    <definedName name="EncargosAdmLocal" localSheetId="22">#REF!</definedName>
    <definedName name="EncargosAdmLocal" localSheetId="23">#REF!</definedName>
    <definedName name="EncargosAdmLocal" localSheetId="25">#REF!</definedName>
    <definedName name="EncargosAdmLocal" localSheetId="26">#REF!</definedName>
    <definedName name="EncargosAdmLocal" localSheetId="28">#REF!</definedName>
    <definedName name="EncargosAdmLocal" localSheetId="30">#REF!</definedName>
    <definedName name="EncargosAdmLocal" localSheetId="32">#REF!</definedName>
    <definedName name="EncargosAdmLocal" localSheetId="33">#REF!</definedName>
    <definedName name="EncargosAdmLocal" localSheetId="34">#REF!</definedName>
    <definedName name="EncargosAdmLocal" localSheetId="35">#REF!</definedName>
    <definedName name="EncargosAdmLocal" localSheetId="37">#REF!</definedName>
    <definedName name="EncargosAdmLocal" localSheetId="38">#REF!</definedName>
    <definedName name="EncargosAdmLocal" localSheetId="39">#REF!</definedName>
    <definedName name="EncargosAdmLocal" localSheetId="17">#REF!</definedName>
    <definedName name="EncargosAdmLocal" localSheetId="18">#REF!</definedName>
    <definedName name="EncargosAdmLocal" localSheetId="19">#REF!</definedName>
    <definedName name="EncargosAdmLocal" localSheetId="20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6">#REF!</definedName>
    <definedName name="EncargosHExtra" localSheetId="15">#REF!</definedName>
    <definedName name="EncargosHExtra" localSheetId="16">#REF!</definedName>
    <definedName name="EncargosHExtra" localSheetId="7">#REF!</definedName>
    <definedName name="EncargosHExtra" localSheetId="8">#REF!</definedName>
    <definedName name="EncargosHExtra" localSheetId="9">#REF!</definedName>
    <definedName name="EncargosHExtra" localSheetId="10">#REF!</definedName>
    <definedName name="EncargosHExtra" localSheetId="11">#REF!</definedName>
    <definedName name="EncargosHExtra" localSheetId="12">#REF!</definedName>
    <definedName name="EncargosHExtra" localSheetId="13">#REF!</definedName>
    <definedName name="EncargosHExtra" localSheetId="14">#REF!</definedName>
    <definedName name="EncargosHExtra" localSheetId="22">#REF!</definedName>
    <definedName name="EncargosHExtra" localSheetId="23">#REF!</definedName>
    <definedName name="EncargosHExtra" localSheetId="25">#REF!</definedName>
    <definedName name="EncargosHExtra" localSheetId="26">#REF!</definedName>
    <definedName name="EncargosHExtra" localSheetId="28">#REF!</definedName>
    <definedName name="EncargosHExtra" localSheetId="30">#REF!</definedName>
    <definedName name="EncargosHExtra" localSheetId="32">#REF!</definedName>
    <definedName name="EncargosHExtra" localSheetId="33">#REF!</definedName>
    <definedName name="EncargosHExtra" localSheetId="34">#REF!</definedName>
    <definedName name="EncargosHExtra" localSheetId="35">#REF!</definedName>
    <definedName name="EncargosHExtra" localSheetId="37">#REF!</definedName>
    <definedName name="EncargosHExtra" localSheetId="38">#REF!</definedName>
    <definedName name="EncargosHExtra" localSheetId="39">#REF!</definedName>
    <definedName name="EncargosHExtra" localSheetId="17">#REF!</definedName>
    <definedName name="EncargosHExtra" localSheetId="18">#REF!</definedName>
    <definedName name="EncargosHExtra" localSheetId="19">#REF!</definedName>
    <definedName name="EncargosHExtra" localSheetId="20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6">#REF!</definedName>
    <definedName name="EPI" localSheetId="15">#REF!</definedName>
    <definedName name="EPI" localSheetId="16">#REF!</definedName>
    <definedName name="EPI" localSheetId="7">#REF!</definedName>
    <definedName name="EPI" localSheetId="8">#REF!</definedName>
    <definedName name="EPI" localSheetId="9">#REF!</definedName>
    <definedName name="EPI" localSheetId="10">#REF!</definedName>
    <definedName name="EPI" localSheetId="11">#REF!</definedName>
    <definedName name="EPI" localSheetId="12">#REF!</definedName>
    <definedName name="EPI" localSheetId="13">#REF!</definedName>
    <definedName name="EPI" localSheetId="14">#REF!</definedName>
    <definedName name="EPI" localSheetId="22">#REF!</definedName>
    <definedName name="EPI" localSheetId="23">#REF!</definedName>
    <definedName name="EPI" localSheetId="25">#REF!</definedName>
    <definedName name="EPI" localSheetId="26">#REF!</definedName>
    <definedName name="EPI" localSheetId="28">#REF!</definedName>
    <definedName name="EPI" localSheetId="30">#REF!</definedName>
    <definedName name="EPI" localSheetId="32">#REF!</definedName>
    <definedName name="EPI" localSheetId="33">#REF!</definedName>
    <definedName name="EPI" localSheetId="34">#REF!</definedName>
    <definedName name="EPI" localSheetId="35">#REF!</definedName>
    <definedName name="EPI" localSheetId="37">#REF!</definedName>
    <definedName name="EPI" localSheetId="38">#REF!</definedName>
    <definedName name="EPI" localSheetId="39">#REF!</definedName>
    <definedName name="EPI" localSheetId="17">#REF!</definedName>
    <definedName name="EPI" localSheetId="18">#REF!</definedName>
    <definedName name="EPI" localSheetId="19">#REF!</definedName>
    <definedName name="EPI" localSheetId="20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6">#REF!</definedName>
    <definedName name="EPIAdm.Local" localSheetId="15">#REF!</definedName>
    <definedName name="EPIAdm.Local" localSheetId="16">#REF!</definedName>
    <definedName name="EPIAdm.Local" localSheetId="7">#REF!</definedName>
    <definedName name="EPIAdm.Local" localSheetId="8">#REF!</definedName>
    <definedName name="EPIAdm.Local" localSheetId="9">#REF!</definedName>
    <definedName name="EPIAdm.Local" localSheetId="10">#REF!</definedName>
    <definedName name="EPIAdm.Local" localSheetId="11">#REF!</definedName>
    <definedName name="EPIAdm.Local" localSheetId="12">#REF!</definedName>
    <definedName name="EPIAdm.Local" localSheetId="13">#REF!</definedName>
    <definedName name="EPIAdm.Local" localSheetId="14">#REF!</definedName>
    <definedName name="EPIAdm.Local" localSheetId="22">#REF!</definedName>
    <definedName name="EPIAdm.Local" localSheetId="23">#REF!</definedName>
    <definedName name="EPIAdm.Local" localSheetId="25">#REF!</definedName>
    <definedName name="EPIAdm.Local" localSheetId="26">#REF!</definedName>
    <definedName name="EPIAdm.Local" localSheetId="28">#REF!</definedName>
    <definedName name="EPIAdm.Local" localSheetId="30">#REF!</definedName>
    <definedName name="EPIAdm.Local" localSheetId="32">#REF!</definedName>
    <definedName name="EPIAdm.Local" localSheetId="33">#REF!</definedName>
    <definedName name="EPIAdm.Local" localSheetId="34">#REF!</definedName>
    <definedName name="EPIAdm.Local" localSheetId="35">#REF!</definedName>
    <definedName name="EPIAdm.Local" localSheetId="37">#REF!</definedName>
    <definedName name="EPIAdm.Local" localSheetId="38">#REF!</definedName>
    <definedName name="EPIAdm.Local" localSheetId="39">#REF!</definedName>
    <definedName name="EPIAdm.Local" localSheetId="17">#REF!</definedName>
    <definedName name="EPIAdm.Local" localSheetId="18">#REF!</definedName>
    <definedName name="EPIAdm.Local" localSheetId="19">#REF!</definedName>
    <definedName name="EPIAdm.Local" localSheetId="20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6">#REF!</definedName>
    <definedName name="Equip.Especiais" localSheetId="15">#REF!</definedName>
    <definedName name="Equip.Especiais" localSheetId="16">#REF!</definedName>
    <definedName name="Equip.Especiais" localSheetId="7">#REF!</definedName>
    <definedName name="Equip.Especiais" localSheetId="8">#REF!</definedName>
    <definedName name="Equip.Especiais" localSheetId="9">#REF!</definedName>
    <definedName name="Equip.Especiais" localSheetId="10">#REF!</definedName>
    <definedName name="Equip.Especiais" localSheetId="11">#REF!</definedName>
    <definedName name="Equip.Especiais" localSheetId="12">#REF!</definedName>
    <definedName name="Equip.Especiais" localSheetId="13">#REF!</definedName>
    <definedName name="Equip.Especiais" localSheetId="14">#REF!</definedName>
    <definedName name="Equip.Especiais" localSheetId="22">#REF!</definedName>
    <definedName name="Equip.Especiais" localSheetId="23">#REF!</definedName>
    <definedName name="Equip.Especiais" localSheetId="25">#REF!</definedName>
    <definedName name="Equip.Especiais" localSheetId="26">#REF!</definedName>
    <definedName name="Equip.Especiais" localSheetId="28">#REF!</definedName>
    <definedName name="Equip.Especiais" localSheetId="30">#REF!</definedName>
    <definedName name="Equip.Especiais" localSheetId="32">#REF!</definedName>
    <definedName name="Equip.Especiais" localSheetId="33">#REF!</definedName>
    <definedName name="Equip.Especiais" localSheetId="34">#REF!</definedName>
    <definedName name="Equip.Especiais" localSheetId="35">#REF!</definedName>
    <definedName name="Equip.Especiais" localSheetId="37">#REF!</definedName>
    <definedName name="Equip.Especiais" localSheetId="38">#REF!</definedName>
    <definedName name="Equip.Especiais" localSheetId="39">#REF!</definedName>
    <definedName name="Equip.Especiais" localSheetId="17">#REF!</definedName>
    <definedName name="Equip.Especiais" localSheetId="18">#REF!</definedName>
    <definedName name="Equip.Especiais" localSheetId="19">#REF!</definedName>
    <definedName name="Equip.Especiais" localSheetId="20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6">#REF!</definedName>
    <definedName name="EquipamentosEspec" localSheetId="15">#REF!</definedName>
    <definedName name="EquipamentosEspec" localSheetId="16">#REF!</definedName>
    <definedName name="EquipamentosEspec" localSheetId="7">#REF!</definedName>
    <definedName name="EquipamentosEspec" localSheetId="8">#REF!</definedName>
    <definedName name="EquipamentosEspec" localSheetId="9">#REF!</definedName>
    <definedName name="EquipamentosEspec" localSheetId="10">#REF!</definedName>
    <definedName name="EquipamentosEspec" localSheetId="11">#REF!</definedName>
    <definedName name="EquipamentosEspec" localSheetId="12">#REF!</definedName>
    <definedName name="EquipamentosEspec" localSheetId="13">#REF!</definedName>
    <definedName name="EquipamentosEspec" localSheetId="14">#REF!</definedName>
    <definedName name="EquipamentosEspec" localSheetId="22">#REF!</definedName>
    <definedName name="EquipamentosEspec" localSheetId="23">#REF!</definedName>
    <definedName name="EquipamentosEspec" localSheetId="25">#REF!</definedName>
    <definedName name="EquipamentosEspec" localSheetId="26">#REF!</definedName>
    <definedName name="EquipamentosEspec" localSheetId="28">#REF!</definedName>
    <definedName name="EquipamentosEspec" localSheetId="30">#REF!</definedName>
    <definedName name="EquipamentosEspec" localSheetId="32">#REF!</definedName>
    <definedName name="EquipamentosEspec" localSheetId="33">#REF!</definedName>
    <definedName name="EquipamentosEspec" localSheetId="34">#REF!</definedName>
    <definedName name="EquipamentosEspec" localSheetId="35">#REF!</definedName>
    <definedName name="EquipamentosEspec" localSheetId="37">#REF!</definedName>
    <definedName name="EquipamentosEspec" localSheetId="38">#REF!</definedName>
    <definedName name="EquipamentosEspec" localSheetId="39">#REF!</definedName>
    <definedName name="EquipamentosEspec" localSheetId="17">#REF!</definedName>
    <definedName name="EquipamentosEspec" localSheetId="18">#REF!</definedName>
    <definedName name="EquipamentosEspec" localSheetId="19">#REF!</definedName>
    <definedName name="EquipamentosEspec" localSheetId="20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6">#REF!</definedName>
    <definedName name="Estagiários" localSheetId="15">#REF!</definedName>
    <definedName name="Estagiários" localSheetId="16">#REF!</definedName>
    <definedName name="Estagiários" localSheetId="7">#REF!</definedName>
    <definedName name="Estagiários" localSheetId="8">#REF!</definedName>
    <definedName name="Estagiários" localSheetId="9">#REF!</definedName>
    <definedName name="Estagiários" localSheetId="10">#REF!</definedName>
    <definedName name="Estagiários" localSheetId="11">#REF!</definedName>
    <definedName name="Estagiários" localSheetId="12">#REF!</definedName>
    <definedName name="Estagiários" localSheetId="13">#REF!</definedName>
    <definedName name="Estagiários" localSheetId="14">#REF!</definedName>
    <definedName name="Estagiários" localSheetId="22">#REF!</definedName>
    <definedName name="Estagiários" localSheetId="23">#REF!</definedName>
    <definedName name="Estagiários" localSheetId="25">#REF!</definedName>
    <definedName name="Estagiários" localSheetId="26">#REF!</definedName>
    <definedName name="Estagiários" localSheetId="28">#REF!</definedName>
    <definedName name="Estagiários" localSheetId="30">#REF!</definedName>
    <definedName name="Estagiários" localSheetId="32">#REF!</definedName>
    <definedName name="Estagiários" localSheetId="33">#REF!</definedName>
    <definedName name="Estagiários" localSheetId="34">#REF!</definedName>
    <definedName name="Estagiários" localSheetId="35">#REF!</definedName>
    <definedName name="Estagiários" localSheetId="37">#REF!</definedName>
    <definedName name="Estagiários" localSheetId="38">#REF!</definedName>
    <definedName name="Estagiários" localSheetId="39">#REF!</definedName>
    <definedName name="Estagiários" localSheetId="17">#REF!</definedName>
    <definedName name="Estagiários" localSheetId="18">#REF!</definedName>
    <definedName name="Estagiários" localSheetId="19">#REF!</definedName>
    <definedName name="Estagiários" localSheetId="20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6">#REF!</definedName>
    <definedName name="Ferramentas" localSheetId="15">#REF!</definedName>
    <definedName name="Ferramentas" localSheetId="16">#REF!</definedName>
    <definedName name="Ferramentas" localSheetId="7">#REF!</definedName>
    <definedName name="Ferramentas" localSheetId="8">#REF!</definedName>
    <definedName name="Ferramentas" localSheetId="9">#REF!</definedName>
    <definedName name="Ferramentas" localSheetId="10">#REF!</definedName>
    <definedName name="Ferramentas" localSheetId="11">#REF!</definedName>
    <definedName name="Ferramentas" localSheetId="12">#REF!</definedName>
    <definedName name="Ferramentas" localSheetId="13">#REF!</definedName>
    <definedName name="Ferramentas" localSheetId="14">#REF!</definedName>
    <definedName name="Ferramentas" localSheetId="22">#REF!</definedName>
    <definedName name="Ferramentas" localSheetId="23">#REF!</definedName>
    <definedName name="Ferramentas" localSheetId="25">#REF!</definedName>
    <definedName name="Ferramentas" localSheetId="26">#REF!</definedName>
    <definedName name="Ferramentas" localSheetId="28">#REF!</definedName>
    <definedName name="Ferramentas" localSheetId="30">#REF!</definedName>
    <definedName name="Ferramentas" localSheetId="32">#REF!</definedName>
    <definedName name="Ferramentas" localSheetId="33">#REF!</definedName>
    <definedName name="Ferramentas" localSheetId="34">#REF!</definedName>
    <definedName name="Ferramentas" localSheetId="35">#REF!</definedName>
    <definedName name="Ferramentas" localSheetId="37">#REF!</definedName>
    <definedName name="Ferramentas" localSheetId="38">#REF!</definedName>
    <definedName name="Ferramentas" localSheetId="39">#REF!</definedName>
    <definedName name="Ferramentas" localSheetId="17">#REF!</definedName>
    <definedName name="Ferramentas" localSheetId="18">#REF!</definedName>
    <definedName name="Ferramentas" localSheetId="19">#REF!</definedName>
    <definedName name="Ferramentas" localSheetId="20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6">#REF!</definedName>
    <definedName name="FerramentasMatConsumo" localSheetId="15">#REF!</definedName>
    <definedName name="FerramentasMatConsumo" localSheetId="16">#REF!</definedName>
    <definedName name="FerramentasMatConsumo" localSheetId="7">#REF!</definedName>
    <definedName name="FerramentasMatConsumo" localSheetId="8">#REF!</definedName>
    <definedName name="FerramentasMatConsumo" localSheetId="9">#REF!</definedName>
    <definedName name="FerramentasMatConsumo" localSheetId="10">#REF!</definedName>
    <definedName name="FerramentasMatConsumo" localSheetId="11">#REF!</definedName>
    <definedName name="FerramentasMatConsumo" localSheetId="12">#REF!</definedName>
    <definedName name="FerramentasMatConsumo" localSheetId="13">#REF!</definedName>
    <definedName name="FerramentasMatConsumo" localSheetId="14">#REF!</definedName>
    <definedName name="FerramentasMatConsumo" localSheetId="22">#REF!</definedName>
    <definedName name="FerramentasMatConsumo" localSheetId="23">#REF!</definedName>
    <definedName name="FerramentasMatConsumo" localSheetId="25">#REF!</definedName>
    <definedName name="FerramentasMatConsumo" localSheetId="26">#REF!</definedName>
    <definedName name="FerramentasMatConsumo" localSheetId="28">#REF!</definedName>
    <definedName name="FerramentasMatConsumo" localSheetId="30">#REF!</definedName>
    <definedName name="FerramentasMatConsumo" localSheetId="32">#REF!</definedName>
    <definedName name="FerramentasMatConsumo" localSheetId="33">#REF!</definedName>
    <definedName name="FerramentasMatConsumo" localSheetId="34">#REF!</definedName>
    <definedName name="FerramentasMatConsumo" localSheetId="35">#REF!</definedName>
    <definedName name="FerramentasMatConsumo" localSheetId="37">#REF!</definedName>
    <definedName name="FerramentasMatConsumo" localSheetId="38">#REF!</definedName>
    <definedName name="FerramentasMatConsumo" localSheetId="39">#REF!</definedName>
    <definedName name="FerramentasMatConsumo" localSheetId="17">#REF!</definedName>
    <definedName name="FerramentasMatConsumo" localSheetId="18">#REF!</definedName>
    <definedName name="FerramentasMatConsumo" localSheetId="19">#REF!</definedName>
    <definedName name="FerramentasMatConsumo" localSheetId="20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6">'[7]Valor mensal'!#REF!</definedName>
    <definedName name="FO" localSheetId="15">'[7]Valor mensal'!#REF!</definedName>
    <definedName name="FO" localSheetId="16">'[7]Valor mensal'!#REF!</definedName>
    <definedName name="FO" localSheetId="7">'[7]Valor mensal'!#REF!</definedName>
    <definedName name="FO" localSheetId="8">'[7]Valor mensal'!#REF!</definedName>
    <definedName name="FO" localSheetId="9">'[7]Valor mensal'!#REF!</definedName>
    <definedName name="FO" localSheetId="10">'[7]Valor mensal'!#REF!</definedName>
    <definedName name="FO" localSheetId="11">'[7]Valor mensal'!#REF!</definedName>
    <definedName name="FO" localSheetId="12">'[7]Valor mensal'!#REF!</definedName>
    <definedName name="FO" localSheetId="13">'[7]Valor mensal'!#REF!</definedName>
    <definedName name="FO" localSheetId="14">'[7]Valor mensal'!#REF!</definedName>
    <definedName name="FO" localSheetId="22">'[7]Valor mensal'!#REF!</definedName>
    <definedName name="FO" localSheetId="23">'[7]Valor mensal'!#REF!</definedName>
    <definedName name="FO" localSheetId="25">'[7]Valor mensal'!#REF!</definedName>
    <definedName name="FO" localSheetId="26">'[7]Valor mensal'!#REF!</definedName>
    <definedName name="FO" localSheetId="28">'[7]Valor mensal'!#REF!</definedName>
    <definedName name="FO" localSheetId="30">'[7]Valor mensal'!#REF!</definedName>
    <definedName name="FO" localSheetId="32">'[7]Valor mensal'!#REF!</definedName>
    <definedName name="FO" localSheetId="33">'[7]Valor mensal'!#REF!</definedName>
    <definedName name="FO" localSheetId="34">'[7]Valor mensal'!#REF!</definedName>
    <definedName name="FO" localSheetId="35">'[7]Valor mensal'!#REF!</definedName>
    <definedName name="FO" localSheetId="37">'[7]Valor mensal'!#REF!</definedName>
    <definedName name="FO" localSheetId="38">'[7]Valor mensal'!#REF!</definedName>
    <definedName name="FO" localSheetId="39">'[7]Valor mensal'!#REF!</definedName>
    <definedName name="FO" localSheetId="17">'[7]Valor mensal'!#REF!</definedName>
    <definedName name="FO" localSheetId="18">'[7]Valor mensal'!#REF!</definedName>
    <definedName name="FO" localSheetId="19">'[7]Valor mensal'!#REF!</definedName>
    <definedName name="FO" localSheetId="20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6">#REF!</definedName>
    <definedName name="FolhaPagamento" localSheetId="15">#REF!</definedName>
    <definedName name="FolhaPagamento" localSheetId="16">#REF!</definedName>
    <definedName name="FolhaPagamento" localSheetId="7">#REF!</definedName>
    <definedName name="FolhaPagamento" localSheetId="8">#REF!</definedName>
    <definedName name="FolhaPagamento" localSheetId="9">#REF!</definedName>
    <definedName name="FolhaPagamento" localSheetId="10">#REF!</definedName>
    <definedName name="FolhaPagamento" localSheetId="11">#REF!</definedName>
    <definedName name="FolhaPagamento" localSheetId="12">#REF!</definedName>
    <definedName name="FolhaPagamento" localSheetId="13">#REF!</definedName>
    <definedName name="FolhaPagamento" localSheetId="14">#REF!</definedName>
    <definedName name="FolhaPagamento" localSheetId="22">#REF!</definedName>
    <definedName name="FolhaPagamento" localSheetId="23">#REF!</definedName>
    <definedName name="FolhaPagamento" localSheetId="25">#REF!</definedName>
    <definedName name="FolhaPagamento" localSheetId="26">#REF!</definedName>
    <definedName name="FolhaPagamento" localSheetId="28">#REF!</definedName>
    <definedName name="FolhaPagamento" localSheetId="30">#REF!</definedName>
    <definedName name="FolhaPagamento" localSheetId="32">#REF!</definedName>
    <definedName name="FolhaPagamento" localSheetId="33">#REF!</definedName>
    <definedName name="FolhaPagamento" localSheetId="34">#REF!</definedName>
    <definedName name="FolhaPagamento" localSheetId="35">#REF!</definedName>
    <definedName name="FolhaPagamento" localSheetId="37">#REF!</definedName>
    <definedName name="FolhaPagamento" localSheetId="38">#REF!</definedName>
    <definedName name="FolhaPagamento" localSheetId="39">#REF!</definedName>
    <definedName name="FolhaPagamento" localSheetId="17">#REF!</definedName>
    <definedName name="FolhaPagamento" localSheetId="18">#REF!</definedName>
    <definedName name="FolhaPagamento" localSheetId="19">#REF!</definedName>
    <definedName name="FolhaPagamento" localSheetId="20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6">#REF!</definedName>
    <definedName name="FolhaSocioExecutante" localSheetId="15">#REF!</definedName>
    <definedName name="FolhaSocioExecutante" localSheetId="16">#REF!</definedName>
    <definedName name="FolhaSocioExecutante" localSheetId="7">#REF!</definedName>
    <definedName name="FolhaSocioExecutante" localSheetId="8">#REF!</definedName>
    <definedName name="FolhaSocioExecutante" localSheetId="9">#REF!</definedName>
    <definedName name="FolhaSocioExecutante" localSheetId="10">#REF!</definedName>
    <definedName name="FolhaSocioExecutante" localSheetId="11">#REF!</definedName>
    <definedName name="FolhaSocioExecutante" localSheetId="12">#REF!</definedName>
    <definedName name="FolhaSocioExecutante" localSheetId="13">#REF!</definedName>
    <definedName name="FolhaSocioExecutante" localSheetId="14">#REF!</definedName>
    <definedName name="FolhaSocioExecutante" localSheetId="22">#REF!</definedName>
    <definedName name="FolhaSocioExecutante" localSheetId="23">#REF!</definedName>
    <definedName name="FolhaSocioExecutante" localSheetId="25">#REF!</definedName>
    <definedName name="FolhaSocioExecutante" localSheetId="26">#REF!</definedName>
    <definedName name="FolhaSocioExecutante" localSheetId="28">#REF!</definedName>
    <definedName name="FolhaSocioExecutante" localSheetId="30">#REF!</definedName>
    <definedName name="FolhaSocioExecutante" localSheetId="32">#REF!</definedName>
    <definedName name="FolhaSocioExecutante" localSheetId="33">#REF!</definedName>
    <definedName name="FolhaSocioExecutante" localSheetId="34">#REF!</definedName>
    <definedName name="FolhaSocioExecutante" localSheetId="35">#REF!</definedName>
    <definedName name="FolhaSocioExecutante" localSheetId="37">#REF!</definedName>
    <definedName name="FolhaSocioExecutante" localSheetId="38">#REF!</definedName>
    <definedName name="FolhaSocioExecutante" localSheetId="39">#REF!</definedName>
    <definedName name="FolhaSocioExecutante" localSheetId="17">#REF!</definedName>
    <definedName name="FolhaSocioExecutante" localSheetId="18">#REF!</definedName>
    <definedName name="FolhaSocioExecutante" localSheetId="19">#REF!</definedName>
    <definedName name="FolhaSocioExecutante" localSheetId="20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6">#REF!</definedName>
    <definedName name="FundoDePensão" localSheetId="15">#REF!</definedName>
    <definedName name="FundoDePensão" localSheetId="16">#REF!</definedName>
    <definedName name="FundoDePensão" localSheetId="7">#REF!</definedName>
    <definedName name="FundoDePensão" localSheetId="8">#REF!</definedName>
    <definedName name="FundoDePensão" localSheetId="9">#REF!</definedName>
    <definedName name="FundoDePensão" localSheetId="10">#REF!</definedName>
    <definedName name="FundoDePensão" localSheetId="11">#REF!</definedName>
    <definedName name="FundoDePensão" localSheetId="12">#REF!</definedName>
    <definedName name="FundoDePensão" localSheetId="13">#REF!</definedName>
    <definedName name="FundoDePensão" localSheetId="14">#REF!</definedName>
    <definedName name="FundoDePensão" localSheetId="22">#REF!</definedName>
    <definedName name="FundoDePensão" localSheetId="23">#REF!</definedName>
    <definedName name="FundoDePensão" localSheetId="25">#REF!</definedName>
    <definedName name="FundoDePensão" localSheetId="26">#REF!</definedName>
    <definedName name="FundoDePensão" localSheetId="28">#REF!</definedName>
    <definedName name="FundoDePensão" localSheetId="30">#REF!</definedName>
    <definedName name="FundoDePensão" localSheetId="32">#REF!</definedName>
    <definedName name="FundoDePensão" localSheetId="33">#REF!</definedName>
    <definedName name="FundoDePensão" localSheetId="34">#REF!</definedName>
    <definedName name="FundoDePensão" localSheetId="35">#REF!</definedName>
    <definedName name="FundoDePensão" localSheetId="37">#REF!</definedName>
    <definedName name="FundoDePensão" localSheetId="38">#REF!</definedName>
    <definedName name="FundoDePensão" localSheetId="39">#REF!</definedName>
    <definedName name="FundoDePensão" localSheetId="17">#REF!</definedName>
    <definedName name="FundoDePensão" localSheetId="18">#REF!</definedName>
    <definedName name="FundoDePensão" localSheetId="19">#REF!</definedName>
    <definedName name="FundoDePensão" localSheetId="20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6">[10]Observações!#REF!</definedName>
    <definedName name="GGGGG" localSheetId="15">[10]Observações!#REF!</definedName>
    <definedName name="GGGGG" localSheetId="16">[10]Observações!#REF!</definedName>
    <definedName name="GGGGG" localSheetId="7">[10]Observações!#REF!</definedName>
    <definedName name="GGGGG" localSheetId="8">[10]Observações!#REF!</definedName>
    <definedName name="GGGGG" localSheetId="9">[10]Observações!#REF!</definedName>
    <definedName name="GGGGG" localSheetId="10">[10]Observações!#REF!</definedName>
    <definedName name="GGGGG" localSheetId="11">[10]Observações!#REF!</definedName>
    <definedName name="GGGGG" localSheetId="12">[10]Observações!#REF!</definedName>
    <definedName name="GGGGG" localSheetId="13">[10]Observações!#REF!</definedName>
    <definedName name="GGGGG" localSheetId="14">[10]Observações!#REF!</definedName>
    <definedName name="GGGGG" localSheetId="22">[10]Observações!#REF!</definedName>
    <definedName name="GGGGG" localSheetId="23">[10]Observações!#REF!</definedName>
    <definedName name="GGGGG" localSheetId="25">[10]Observações!#REF!</definedName>
    <definedName name="GGGGG" localSheetId="26">[10]Observações!#REF!</definedName>
    <definedName name="GGGGG" localSheetId="28">[10]Observações!#REF!</definedName>
    <definedName name="GGGGG" localSheetId="30">[10]Observações!#REF!</definedName>
    <definedName name="GGGGG" localSheetId="32">[10]Observações!#REF!</definedName>
    <definedName name="GGGGG" localSheetId="33">[10]Observações!#REF!</definedName>
    <definedName name="GGGGG" localSheetId="34">[10]Observações!#REF!</definedName>
    <definedName name="GGGGG" localSheetId="35">[10]Observações!#REF!</definedName>
    <definedName name="GGGGG" localSheetId="37">[10]Observações!#REF!</definedName>
    <definedName name="GGGGG" localSheetId="38">[10]Observações!#REF!</definedName>
    <definedName name="GGGGG" localSheetId="39">[10]Observações!#REF!</definedName>
    <definedName name="GGGGG" localSheetId="17">[10]Observações!#REF!</definedName>
    <definedName name="GGGGG" localSheetId="18">[10]Observações!#REF!</definedName>
    <definedName name="GGGGG" localSheetId="19">[10]Observações!#REF!</definedName>
    <definedName name="GGGGG" localSheetId="20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6">#REF!</definedName>
    <definedName name="LocaçãoVeículo" localSheetId="15">#REF!</definedName>
    <definedName name="LocaçãoVeículo" localSheetId="16">#REF!</definedName>
    <definedName name="LocaçãoVeículo" localSheetId="7">#REF!</definedName>
    <definedName name="LocaçãoVeículo" localSheetId="8">#REF!</definedName>
    <definedName name="LocaçãoVeículo" localSheetId="9">#REF!</definedName>
    <definedName name="LocaçãoVeículo" localSheetId="10">#REF!</definedName>
    <definedName name="LocaçãoVeículo" localSheetId="11">#REF!</definedName>
    <definedName name="LocaçãoVeículo" localSheetId="12">#REF!</definedName>
    <definedName name="LocaçãoVeículo" localSheetId="13">#REF!</definedName>
    <definedName name="LocaçãoVeículo" localSheetId="14">#REF!</definedName>
    <definedName name="LocaçãoVeículo" localSheetId="22">#REF!</definedName>
    <definedName name="LocaçãoVeículo" localSheetId="23">#REF!</definedName>
    <definedName name="LocaçãoVeículo" localSheetId="25">#REF!</definedName>
    <definedName name="LocaçãoVeículo" localSheetId="26">#REF!</definedName>
    <definedName name="LocaçãoVeículo" localSheetId="28">#REF!</definedName>
    <definedName name="LocaçãoVeículo" localSheetId="30">#REF!</definedName>
    <definedName name="LocaçãoVeículo" localSheetId="32">#REF!</definedName>
    <definedName name="LocaçãoVeículo" localSheetId="33">#REF!</definedName>
    <definedName name="LocaçãoVeículo" localSheetId="34">#REF!</definedName>
    <definedName name="LocaçãoVeículo" localSheetId="35">#REF!</definedName>
    <definedName name="LocaçãoVeículo" localSheetId="37">#REF!</definedName>
    <definedName name="LocaçãoVeículo" localSheetId="38">#REF!</definedName>
    <definedName name="LocaçãoVeículo" localSheetId="39">#REF!</definedName>
    <definedName name="LocaçãoVeículo" localSheetId="17">#REF!</definedName>
    <definedName name="LocaçãoVeículo" localSheetId="18">#REF!</definedName>
    <definedName name="LocaçãoVeículo" localSheetId="19">#REF!</definedName>
    <definedName name="LocaçãoVeículo" localSheetId="20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6">#REF!</definedName>
    <definedName name="Manut.Transp.Operac." localSheetId="15">#REF!</definedName>
    <definedName name="Manut.Transp.Operac." localSheetId="16">#REF!</definedName>
    <definedName name="Manut.Transp.Operac." localSheetId="7">#REF!</definedName>
    <definedName name="Manut.Transp.Operac." localSheetId="8">#REF!</definedName>
    <definedName name="Manut.Transp.Operac." localSheetId="9">#REF!</definedName>
    <definedName name="Manut.Transp.Operac." localSheetId="10">#REF!</definedName>
    <definedName name="Manut.Transp.Operac." localSheetId="11">#REF!</definedName>
    <definedName name="Manut.Transp.Operac." localSheetId="12">#REF!</definedName>
    <definedName name="Manut.Transp.Operac." localSheetId="13">#REF!</definedName>
    <definedName name="Manut.Transp.Operac." localSheetId="14">#REF!</definedName>
    <definedName name="Manut.Transp.Operac." localSheetId="22">#REF!</definedName>
    <definedName name="Manut.Transp.Operac." localSheetId="23">#REF!</definedName>
    <definedName name="Manut.Transp.Operac." localSheetId="25">#REF!</definedName>
    <definedName name="Manut.Transp.Operac." localSheetId="26">#REF!</definedName>
    <definedName name="Manut.Transp.Operac." localSheetId="28">#REF!</definedName>
    <definedName name="Manut.Transp.Operac." localSheetId="30">#REF!</definedName>
    <definedName name="Manut.Transp.Operac." localSheetId="32">#REF!</definedName>
    <definedName name="Manut.Transp.Operac." localSheetId="33">#REF!</definedName>
    <definedName name="Manut.Transp.Operac." localSheetId="34">#REF!</definedName>
    <definedName name="Manut.Transp.Operac." localSheetId="35">#REF!</definedName>
    <definedName name="Manut.Transp.Operac." localSheetId="37">#REF!</definedName>
    <definedName name="Manut.Transp.Operac." localSheetId="38">#REF!</definedName>
    <definedName name="Manut.Transp.Operac." localSheetId="39">#REF!</definedName>
    <definedName name="Manut.Transp.Operac." localSheetId="17">#REF!</definedName>
    <definedName name="Manut.Transp.Operac." localSheetId="18">#REF!</definedName>
    <definedName name="Manut.Transp.Operac." localSheetId="19">#REF!</definedName>
    <definedName name="Manut.Transp.Operac." localSheetId="20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6">#REF!</definedName>
    <definedName name="Manutenção" localSheetId="15">#REF!</definedName>
    <definedName name="Manutenção" localSheetId="16">#REF!</definedName>
    <definedName name="Manutenção" localSheetId="7">#REF!</definedName>
    <definedName name="Manutenção" localSheetId="8">#REF!</definedName>
    <definedName name="Manutenção" localSheetId="9">#REF!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22">#REF!</definedName>
    <definedName name="Manutenção" localSheetId="23">#REF!</definedName>
    <definedName name="Manutenção" localSheetId="25">#REF!</definedName>
    <definedName name="Manutenção" localSheetId="26">#REF!</definedName>
    <definedName name="Manutenção" localSheetId="28">#REF!</definedName>
    <definedName name="Manutenção" localSheetId="30">#REF!</definedName>
    <definedName name="Manutenção" localSheetId="32">#REF!</definedName>
    <definedName name="Manutenção" localSheetId="33">#REF!</definedName>
    <definedName name="Manutenção" localSheetId="34">#REF!</definedName>
    <definedName name="Manutenção" localSheetId="35">#REF!</definedName>
    <definedName name="Manutenção" localSheetId="37">#REF!</definedName>
    <definedName name="Manutenção" localSheetId="38">#REF!</definedName>
    <definedName name="Manutenção" localSheetId="39">#REF!</definedName>
    <definedName name="Manutenção" localSheetId="17">#REF!</definedName>
    <definedName name="Manutenção" localSheetId="18">#REF!</definedName>
    <definedName name="Manutenção" localSheetId="19">#REF!</definedName>
    <definedName name="Manutenção" localSheetId="20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6">[11]!mesarq</definedName>
    <definedName name="mesarq" localSheetId="15">[11]!mesarq</definedName>
    <definedName name="mesarq" localSheetId="16">[11]!mesarq</definedName>
    <definedName name="mesarq" localSheetId="7">[11]!mesarq</definedName>
    <definedName name="mesarq" localSheetId="8">[11]!mesarq</definedName>
    <definedName name="mesarq" localSheetId="9">[11]!mesarq</definedName>
    <definedName name="mesarq" localSheetId="10">[11]!mesarq</definedName>
    <definedName name="mesarq" localSheetId="11">[11]!mesarq</definedName>
    <definedName name="mesarq" localSheetId="12">[11]!mesarq</definedName>
    <definedName name="mesarq" localSheetId="13">[11]!mesarq</definedName>
    <definedName name="mesarq" localSheetId="14">[11]!mesarq</definedName>
    <definedName name="mesarq" localSheetId="22">[11]!mesarq</definedName>
    <definedName name="mesarq" localSheetId="23">[11]!mesarq</definedName>
    <definedName name="mesarq" localSheetId="25">[11]!mesarq</definedName>
    <definedName name="mesarq" localSheetId="26">[11]!mesarq</definedName>
    <definedName name="mesarq" localSheetId="28">[11]!mesarq</definedName>
    <definedName name="mesarq" localSheetId="30">[11]!mesarq</definedName>
    <definedName name="mesarq" localSheetId="32">[11]!mesarq</definedName>
    <definedName name="mesarq" localSheetId="33">[11]!mesarq</definedName>
    <definedName name="mesarq" localSheetId="34">[11]!mesarq</definedName>
    <definedName name="mesarq" localSheetId="35">[11]!mesarq</definedName>
    <definedName name="mesarq" localSheetId="37">[11]!mesarq</definedName>
    <definedName name="mesarq" localSheetId="38">[11]!mesarq</definedName>
    <definedName name="mesarq" localSheetId="39">[11]!mesarq</definedName>
    <definedName name="mesarq" localSheetId="17">[11]!mesarq</definedName>
    <definedName name="mesarq" localSheetId="18">[11]!mesarq</definedName>
    <definedName name="mesarq" localSheetId="19">[11]!mesarq</definedName>
    <definedName name="mesarq" localSheetId="20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6">#REF!</definedName>
    <definedName name="MOAdm.Local" localSheetId="15">#REF!</definedName>
    <definedName name="MOAdm.Local" localSheetId="16">#REF!</definedName>
    <definedName name="MOAdm.Local" localSheetId="7">#REF!</definedName>
    <definedName name="MOAdm.Local" localSheetId="8">#REF!</definedName>
    <definedName name="MOAdm.Local" localSheetId="9">#REF!</definedName>
    <definedName name="MOAdm.Local" localSheetId="10">#REF!</definedName>
    <definedName name="MOAdm.Local" localSheetId="11">#REF!</definedName>
    <definedName name="MOAdm.Local" localSheetId="12">#REF!</definedName>
    <definedName name="MOAdm.Local" localSheetId="13">#REF!</definedName>
    <definedName name="MOAdm.Local" localSheetId="14">#REF!</definedName>
    <definedName name="MOAdm.Local" localSheetId="22">#REF!</definedName>
    <definedName name="MOAdm.Local" localSheetId="23">#REF!</definedName>
    <definedName name="MOAdm.Local" localSheetId="25">#REF!</definedName>
    <definedName name="MOAdm.Local" localSheetId="26">#REF!</definedName>
    <definedName name="MOAdm.Local" localSheetId="28">#REF!</definedName>
    <definedName name="MOAdm.Local" localSheetId="30">#REF!</definedName>
    <definedName name="MOAdm.Local" localSheetId="32">#REF!</definedName>
    <definedName name="MOAdm.Local" localSheetId="33">#REF!</definedName>
    <definedName name="MOAdm.Local" localSheetId="34">#REF!</definedName>
    <definedName name="MOAdm.Local" localSheetId="35">#REF!</definedName>
    <definedName name="MOAdm.Local" localSheetId="37">#REF!</definedName>
    <definedName name="MOAdm.Local" localSheetId="38">#REF!</definedName>
    <definedName name="MOAdm.Local" localSheetId="39">#REF!</definedName>
    <definedName name="MOAdm.Local" localSheetId="17">#REF!</definedName>
    <definedName name="MOAdm.Local" localSheetId="18">#REF!</definedName>
    <definedName name="MOAdm.Local" localSheetId="19">#REF!</definedName>
    <definedName name="MOAdm.Local" localSheetId="20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6">#REF!</definedName>
    <definedName name="N" localSheetId="15">#REF!</definedName>
    <definedName name="N" localSheetId="1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22">#REF!</definedName>
    <definedName name="N" localSheetId="23">#REF!</definedName>
    <definedName name="N" localSheetId="25">#REF!</definedName>
    <definedName name="N" localSheetId="26">#REF!</definedName>
    <definedName name="N" localSheetId="28">#REF!</definedName>
    <definedName name="N" localSheetId="30">#REF!</definedName>
    <definedName name="N" localSheetId="32">#REF!</definedName>
    <definedName name="N" localSheetId="33">#REF!</definedName>
    <definedName name="N" localSheetId="34">#REF!</definedName>
    <definedName name="N" localSheetId="35">#REF!</definedName>
    <definedName name="N" localSheetId="37">#REF!</definedName>
    <definedName name="N" localSheetId="38">#REF!</definedName>
    <definedName name="N" localSheetId="39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UCLEO" localSheetId="4">#REF!</definedName>
    <definedName name="NUCLEO" localSheetId="0">#REF!</definedName>
    <definedName name="NUCLEO" localSheetId="3">#REF!</definedName>
    <definedName name="NUCLEO" localSheetId="6">#REF!</definedName>
    <definedName name="NUCLEO" localSheetId="15">#REF!</definedName>
    <definedName name="NUCLEO" localSheetId="16">#REF!</definedName>
    <definedName name="NUCLEO" localSheetId="7">#REF!</definedName>
    <definedName name="NUCLEO" localSheetId="8">#REF!</definedName>
    <definedName name="NUCLEO" localSheetId="9">#REF!</definedName>
    <definedName name="NUCLEO" localSheetId="10">#REF!</definedName>
    <definedName name="NUCLEO" localSheetId="11">#REF!</definedName>
    <definedName name="NUCLEO" localSheetId="12">#REF!</definedName>
    <definedName name="NUCLEO" localSheetId="13">#REF!</definedName>
    <definedName name="NUCLEO" localSheetId="14">#REF!</definedName>
    <definedName name="NUCLEO" localSheetId="22">#REF!</definedName>
    <definedName name="NUCLEO" localSheetId="23">#REF!</definedName>
    <definedName name="NUCLEO" localSheetId="25">#REF!</definedName>
    <definedName name="NUCLEO" localSheetId="26">#REF!</definedName>
    <definedName name="NUCLEO" localSheetId="28">#REF!</definedName>
    <definedName name="NUCLEO" localSheetId="30">#REF!</definedName>
    <definedName name="NUCLEO" localSheetId="32">#REF!</definedName>
    <definedName name="NUCLEO" localSheetId="33">#REF!</definedName>
    <definedName name="NUCLEO" localSheetId="34">#REF!</definedName>
    <definedName name="NUCLEO" localSheetId="35">#REF!</definedName>
    <definedName name="NUCLEO" localSheetId="37">#REF!</definedName>
    <definedName name="NUCLEO" localSheetId="38">#REF!</definedName>
    <definedName name="NUCLEO" localSheetId="39">#REF!</definedName>
    <definedName name="NUCLEO" localSheetId="17">#REF!</definedName>
    <definedName name="NUCLEO" localSheetId="18">#REF!</definedName>
    <definedName name="NUCLEO" localSheetId="19">#REF!</definedName>
    <definedName name="NUCLEO" localSheetId="20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6">#REF!</definedName>
    <definedName name="NúmeroFuncionários" localSheetId="15">#REF!</definedName>
    <definedName name="NúmeroFuncionários" localSheetId="16">#REF!</definedName>
    <definedName name="NúmeroFuncionários" localSheetId="7">#REF!</definedName>
    <definedName name="NúmeroFuncionários" localSheetId="8">#REF!</definedName>
    <definedName name="NúmeroFuncionários" localSheetId="9">#REF!</definedName>
    <definedName name="NúmeroFuncionários" localSheetId="10">#REF!</definedName>
    <definedName name="NúmeroFuncionários" localSheetId="11">#REF!</definedName>
    <definedName name="NúmeroFuncionários" localSheetId="12">#REF!</definedName>
    <definedName name="NúmeroFuncionários" localSheetId="13">#REF!</definedName>
    <definedName name="NúmeroFuncionários" localSheetId="14">#REF!</definedName>
    <definedName name="NúmeroFuncionários" localSheetId="22">#REF!</definedName>
    <definedName name="NúmeroFuncionários" localSheetId="23">#REF!</definedName>
    <definedName name="NúmeroFuncionários" localSheetId="25">#REF!</definedName>
    <definedName name="NúmeroFuncionários" localSheetId="26">#REF!</definedName>
    <definedName name="NúmeroFuncionários" localSheetId="28">#REF!</definedName>
    <definedName name="NúmeroFuncionários" localSheetId="30">#REF!</definedName>
    <definedName name="NúmeroFuncionários" localSheetId="32">#REF!</definedName>
    <definedName name="NúmeroFuncionários" localSheetId="33">#REF!</definedName>
    <definedName name="NúmeroFuncionários" localSheetId="34">#REF!</definedName>
    <definedName name="NúmeroFuncionários" localSheetId="35">#REF!</definedName>
    <definedName name="NúmeroFuncionários" localSheetId="37">#REF!</definedName>
    <definedName name="NúmeroFuncionários" localSheetId="38">#REF!</definedName>
    <definedName name="NúmeroFuncionários" localSheetId="39">#REF!</definedName>
    <definedName name="NúmeroFuncionários" localSheetId="17">#REF!</definedName>
    <definedName name="NúmeroFuncionários" localSheetId="18">#REF!</definedName>
    <definedName name="NúmeroFuncionários" localSheetId="19">#REF!</definedName>
    <definedName name="NúmeroFuncionários" localSheetId="20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6">#REF!</definedName>
    <definedName name="NumEstagiarios" localSheetId="15">#REF!</definedName>
    <definedName name="NumEstagiarios" localSheetId="16">#REF!</definedName>
    <definedName name="NumEstagiarios" localSheetId="7">#REF!</definedName>
    <definedName name="NumEstagiarios" localSheetId="8">#REF!</definedName>
    <definedName name="NumEstagiarios" localSheetId="9">#REF!</definedName>
    <definedName name="NumEstagiarios" localSheetId="10">#REF!</definedName>
    <definedName name="NumEstagiarios" localSheetId="11">#REF!</definedName>
    <definedName name="NumEstagiarios" localSheetId="12">#REF!</definedName>
    <definedName name="NumEstagiarios" localSheetId="13">#REF!</definedName>
    <definedName name="NumEstagiarios" localSheetId="14">#REF!</definedName>
    <definedName name="NumEstagiarios" localSheetId="22">#REF!</definedName>
    <definedName name="NumEstagiarios" localSheetId="23">#REF!</definedName>
    <definedName name="NumEstagiarios" localSheetId="25">#REF!</definedName>
    <definedName name="NumEstagiarios" localSheetId="26">#REF!</definedName>
    <definedName name="NumEstagiarios" localSheetId="28">#REF!</definedName>
    <definedName name="NumEstagiarios" localSheetId="30">#REF!</definedName>
    <definedName name="NumEstagiarios" localSheetId="32">#REF!</definedName>
    <definedName name="NumEstagiarios" localSheetId="33">#REF!</definedName>
    <definedName name="NumEstagiarios" localSheetId="34">#REF!</definedName>
    <definedName name="NumEstagiarios" localSheetId="35">#REF!</definedName>
    <definedName name="NumEstagiarios" localSheetId="37">#REF!</definedName>
    <definedName name="NumEstagiarios" localSheetId="38">#REF!</definedName>
    <definedName name="NumEstagiarios" localSheetId="39">#REF!</definedName>
    <definedName name="NumEstagiarios" localSheetId="17">#REF!</definedName>
    <definedName name="NumEstagiarios" localSheetId="18">#REF!</definedName>
    <definedName name="NumEstagiarios" localSheetId="19">#REF!</definedName>
    <definedName name="NumEstagiarios" localSheetId="20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6">#REF!</definedName>
    <definedName name="NumMOAdmLocal" localSheetId="15">#REF!</definedName>
    <definedName name="NumMOAdmLocal" localSheetId="16">#REF!</definedName>
    <definedName name="NumMOAdmLocal" localSheetId="7">#REF!</definedName>
    <definedName name="NumMOAdmLocal" localSheetId="8">#REF!</definedName>
    <definedName name="NumMOAdmLocal" localSheetId="9">#REF!</definedName>
    <definedName name="NumMOAdmLocal" localSheetId="10">#REF!</definedName>
    <definedName name="NumMOAdmLocal" localSheetId="11">#REF!</definedName>
    <definedName name="NumMOAdmLocal" localSheetId="12">#REF!</definedName>
    <definedName name="NumMOAdmLocal" localSheetId="13">#REF!</definedName>
    <definedName name="NumMOAdmLocal" localSheetId="14">#REF!</definedName>
    <definedName name="NumMOAdmLocal" localSheetId="22">#REF!</definedName>
    <definedName name="NumMOAdmLocal" localSheetId="23">#REF!</definedName>
    <definedName name="NumMOAdmLocal" localSheetId="25">#REF!</definedName>
    <definedName name="NumMOAdmLocal" localSheetId="26">#REF!</definedName>
    <definedName name="NumMOAdmLocal" localSheetId="28">#REF!</definedName>
    <definedName name="NumMOAdmLocal" localSheetId="30">#REF!</definedName>
    <definedName name="NumMOAdmLocal" localSheetId="32">#REF!</definedName>
    <definedName name="NumMOAdmLocal" localSheetId="33">#REF!</definedName>
    <definedName name="NumMOAdmLocal" localSheetId="34">#REF!</definedName>
    <definedName name="NumMOAdmLocal" localSheetId="35">#REF!</definedName>
    <definedName name="NumMOAdmLocal" localSheetId="37">#REF!</definedName>
    <definedName name="NumMOAdmLocal" localSheetId="38">#REF!</definedName>
    <definedName name="NumMOAdmLocal" localSheetId="39">#REF!</definedName>
    <definedName name="NumMOAdmLocal" localSheetId="17">#REF!</definedName>
    <definedName name="NumMOAdmLocal" localSheetId="18">#REF!</definedName>
    <definedName name="NumMOAdmLocal" localSheetId="19">#REF!</definedName>
    <definedName name="NumMOAdmLocal" localSheetId="20">#REF!</definedName>
    <definedName name="NumMOAdmLocal" localSheetId="2">#REF!</definedName>
    <definedName name="NumMOAdmLocal" localSheetId="1">'Encargos Operacional - Sugerido'!#REF!</definedName>
    <definedName name="Observações" localSheetId="6">[13]Observações!#REF!</definedName>
    <definedName name="Observações" localSheetId="15">[13]Observações!#REF!</definedName>
    <definedName name="Observações" localSheetId="16">[13]Observações!#REF!</definedName>
    <definedName name="Observações" localSheetId="7">[13]Observações!#REF!</definedName>
    <definedName name="Observações" localSheetId="8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1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4">[13]Observações!#REF!</definedName>
    <definedName name="Observações" localSheetId="22">[13]Observações!#REF!</definedName>
    <definedName name="Observações" localSheetId="23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28">[13]Observações!#REF!</definedName>
    <definedName name="Observações" localSheetId="30">[13]Observações!#REF!</definedName>
    <definedName name="Observações" localSheetId="32">[13]Observações!#REF!</definedName>
    <definedName name="Observações" localSheetId="33">[13]Observações!#REF!</definedName>
    <definedName name="Observações" localSheetId="34">[13]Observações!#REF!</definedName>
    <definedName name="Observações" localSheetId="35">[13]Observações!#REF!</definedName>
    <definedName name="Observações" localSheetId="37">[13]Observações!#REF!</definedName>
    <definedName name="Observações" localSheetId="38">[13]Observações!#REF!</definedName>
    <definedName name="Observações" localSheetId="39">[13]Observações!#REF!</definedName>
    <definedName name="Observações" localSheetId="17">[13]Observações!#REF!</definedName>
    <definedName name="Observações" localSheetId="18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6">#REF!</definedName>
    <definedName name="Ônibus" localSheetId="15">#REF!</definedName>
    <definedName name="Ônibus" localSheetId="16">#REF!</definedName>
    <definedName name="Ônibus" localSheetId="7">#REF!</definedName>
    <definedName name="Ônibus" localSheetId="8">#REF!</definedName>
    <definedName name="Ônibus" localSheetId="9">#REF!</definedName>
    <definedName name="Ônibus" localSheetId="10">#REF!</definedName>
    <definedName name="Ônibus" localSheetId="11">#REF!</definedName>
    <definedName name="Ônibus" localSheetId="12">#REF!</definedName>
    <definedName name="Ônibus" localSheetId="13">#REF!</definedName>
    <definedName name="Ônibus" localSheetId="14">#REF!</definedName>
    <definedName name="Ônibus" localSheetId="22">#REF!</definedName>
    <definedName name="Ônibus" localSheetId="23">#REF!</definedName>
    <definedName name="Ônibus" localSheetId="25">#REF!</definedName>
    <definedName name="Ônibus" localSheetId="26">#REF!</definedName>
    <definedName name="Ônibus" localSheetId="28">#REF!</definedName>
    <definedName name="Ônibus" localSheetId="30">#REF!</definedName>
    <definedName name="Ônibus" localSheetId="32">#REF!</definedName>
    <definedName name="Ônibus" localSheetId="33">#REF!</definedName>
    <definedName name="Ônibus" localSheetId="34">#REF!</definedName>
    <definedName name="Ônibus" localSheetId="35">#REF!</definedName>
    <definedName name="Ônibus" localSheetId="37">#REF!</definedName>
    <definedName name="Ônibus" localSheetId="38">#REF!</definedName>
    <definedName name="Ônibus" localSheetId="39">#REF!</definedName>
    <definedName name="Ônibus" localSheetId="17">#REF!</definedName>
    <definedName name="Ônibus" localSheetId="18">#REF!</definedName>
    <definedName name="Ônibus" localSheetId="19">#REF!</definedName>
    <definedName name="Ônibus" localSheetId="20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6">#REF!</definedName>
    <definedName name="PG_agosto_2002" localSheetId="15">#REF!</definedName>
    <definedName name="PG_agosto_2002" localSheetId="16">#REF!</definedName>
    <definedName name="PG_agosto_2002" localSheetId="7">#REF!</definedName>
    <definedName name="PG_agosto_2002" localSheetId="8">#REF!</definedName>
    <definedName name="PG_agosto_2002" localSheetId="9">#REF!</definedName>
    <definedName name="PG_agosto_2002" localSheetId="10">#REF!</definedName>
    <definedName name="PG_agosto_2002" localSheetId="11">#REF!</definedName>
    <definedName name="PG_agosto_2002" localSheetId="12">#REF!</definedName>
    <definedName name="PG_agosto_2002" localSheetId="13">#REF!</definedName>
    <definedName name="PG_agosto_2002" localSheetId="14">#REF!</definedName>
    <definedName name="PG_agosto_2002" localSheetId="22">#REF!</definedName>
    <definedName name="PG_agosto_2002" localSheetId="23">#REF!</definedName>
    <definedName name="PG_agosto_2002" localSheetId="25">#REF!</definedName>
    <definedName name="PG_agosto_2002" localSheetId="26">#REF!</definedName>
    <definedName name="PG_agosto_2002" localSheetId="28">#REF!</definedName>
    <definedName name="PG_agosto_2002" localSheetId="30">#REF!</definedName>
    <definedName name="PG_agosto_2002" localSheetId="32">#REF!</definedName>
    <definedName name="PG_agosto_2002" localSheetId="33">#REF!</definedName>
    <definedName name="PG_agosto_2002" localSheetId="34">#REF!</definedName>
    <definedName name="PG_agosto_2002" localSheetId="35">#REF!</definedName>
    <definedName name="PG_agosto_2002" localSheetId="37">#REF!</definedName>
    <definedName name="PG_agosto_2002" localSheetId="38">#REF!</definedName>
    <definedName name="PG_agosto_2002" localSheetId="39">#REF!</definedName>
    <definedName name="PG_agosto_2002" localSheetId="17">#REF!</definedName>
    <definedName name="PG_agosto_2002" localSheetId="18">#REF!</definedName>
    <definedName name="PG_agosto_2002" localSheetId="19">#REF!</definedName>
    <definedName name="PG_agosto_2002" localSheetId="20">#REF!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6">OFFSET('[4]Cad Prestador'!$D$4,VLOOKUP(#REF!,'[4]Cad Prestador'!$B$4:$C$49,2,FALSE)-1,0,COUNTIF('[4]Cad Prestador'!$B$4:$B$49,#REF!))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8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1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4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3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_P_NUCLEO_PRESTADOR" localSheetId="28">OFFSET('[4]Cad Prestador'!$D$4,VLOOKUP(#REF!,'[4]Cad Prestador'!$B$4:$C$49,2,FALSE)-1,0,COUNTIF('[4]Cad Prestador'!$B$4:$B$49,#REF!))</definedName>
    <definedName name="PREST_P_NUCLEO_PRESTADOR" localSheetId="30">OFFSET('[4]Cad Prestador'!$D$4,VLOOKUP(#REF!,'[4]Cad Prestador'!$B$4:$C$49,2,FALSE)-1,0,COUNTIF('[4]Cad Prestador'!$B$4:$B$49,#REF!))</definedName>
    <definedName name="PREST_P_NUCLEO_PRESTADOR" localSheetId="32">OFFSET('[4]Cad Prestador'!$D$4,VLOOKUP(#REF!,'[4]Cad Prestador'!$B$4:$C$49,2,FALSE)-1,0,COUNTIF('[4]Cad Prestador'!$B$4:$B$49,#REF!))</definedName>
    <definedName name="PREST_P_NUCLEO_PRESTADOR" localSheetId="33">OFFSET('[4]Cad Prestador'!$D$4,VLOOKUP(#REF!,'[4]Cad Prestador'!$B$4:$C$49,2,FALSE)-1,0,COUNTIF('[4]Cad Prestador'!$B$4:$B$49,#REF!))</definedName>
    <definedName name="PREST_P_NUCLEO_PRESTADOR" localSheetId="34">OFFSET('[4]Cad Prestador'!$D$4,VLOOKUP(#REF!,'[4]Cad Prestador'!$B$4:$C$49,2,FALSE)-1,0,COUNTIF('[4]Cad Prestador'!$B$4:$B$49,#REF!))</definedName>
    <definedName name="PREST_P_NUCLEO_PRESTADOR" localSheetId="35">OFFSET('[4]Cad Prestador'!$D$4,VLOOKUP(#REF!,'[4]Cad Prestador'!$B$4:$C$49,2,FALSE)-1,0,COUNTIF('[4]Cad Prestador'!$B$4:$B$49,#REF!))</definedName>
    <definedName name="PREST_P_NUCLEO_PRESTADOR" localSheetId="37">OFFSET('[4]Cad Prestador'!$D$4,VLOOKUP(#REF!,'[4]Cad Prestador'!$B$4:$C$49,2,FALSE)-1,0,COUNTIF('[4]Cad Prestador'!$B$4:$B$49,#REF!))</definedName>
    <definedName name="PREST_P_NUCLEO_PRESTADOR" localSheetId="38">OFFSET('[4]Cad Prestador'!$D$4,VLOOKUP(#REF!,'[4]Cad Prestador'!$B$4:$C$49,2,FALSE)-1,0,COUNTIF('[4]Cad Prestador'!$B$4:$B$49,#REF!))</definedName>
    <definedName name="PREST_P_NUCLEO_PRESTADOR" localSheetId="39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8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6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8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1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4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3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8">OFFSET(#REF!,VLOOKUP(#REF!,#REF!,2,FALSE)-1,0,COUNTIF(#REF!,#REF!))</definedName>
    <definedName name="PRESTADOR_P_NUCLEO_COMPARATIVO" localSheetId="30">OFFSET(#REF!,VLOOKUP(#REF!,#REF!,2,FALSE)-1,0,COUNTIF(#REF!,#REF!))</definedName>
    <definedName name="PRESTADOR_P_NUCLEO_COMPARATIVO" localSheetId="32">OFFSET(#REF!,VLOOKUP(#REF!,#REF!,2,FALSE)-1,0,COUNTIF(#REF!,#REF!))</definedName>
    <definedName name="PRESTADOR_P_NUCLEO_COMPARATIVO" localSheetId="33">OFFSET(#REF!,VLOOKUP(#REF!,#REF!,2,FALSE)-1,0,COUNTIF(#REF!,#REF!))</definedName>
    <definedName name="PRESTADOR_P_NUCLEO_COMPARATIVO" localSheetId="34">OFFSET(#REF!,VLOOKUP(#REF!,#REF!,2,FALSE)-1,0,COUNTIF(#REF!,#REF!))</definedName>
    <definedName name="PRESTADOR_P_NUCLEO_COMPARATIVO" localSheetId="35">OFFSET(#REF!,VLOOKUP(#REF!,#REF!,2,FALSE)-1,0,COUNTIF(#REF!,#REF!))</definedName>
    <definedName name="PRESTADOR_P_NUCLEO_COMPARATIVO" localSheetId="37">OFFSET(#REF!,VLOOKUP(#REF!,#REF!,2,FALSE)-1,0,COUNTIF(#REF!,#REF!))</definedName>
    <definedName name="PRESTADOR_P_NUCLEO_COMPARATIVO" localSheetId="38">OFFSET(#REF!,VLOOKUP(#REF!,#REF!,2,FALSE)-1,0,COUNTIF(#REF!,#REF!))</definedName>
    <definedName name="PRESTADOR_P_NUCLEO_COMPARATIVO" localSheetId="39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8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6">#REF!</definedName>
    <definedName name="PRO_FLOR" localSheetId="15">#REF!</definedName>
    <definedName name="PRO_FLOR" localSheetId="16">#REF!</definedName>
    <definedName name="PRO_FLOR" localSheetId="7">#REF!</definedName>
    <definedName name="PRO_FLOR" localSheetId="8">#REF!</definedName>
    <definedName name="PRO_FLOR" localSheetId="9">#REF!</definedName>
    <definedName name="PRO_FLOR" localSheetId="10">#REF!</definedName>
    <definedName name="PRO_FLOR" localSheetId="11">#REF!</definedName>
    <definedName name="PRO_FLOR" localSheetId="12">#REF!</definedName>
    <definedName name="PRO_FLOR" localSheetId="13">#REF!</definedName>
    <definedName name="PRO_FLOR" localSheetId="14">#REF!</definedName>
    <definedName name="PRO_FLOR" localSheetId="22">#REF!</definedName>
    <definedName name="PRO_FLOR" localSheetId="23">#REF!</definedName>
    <definedName name="PRO_FLOR" localSheetId="25">#REF!</definedName>
    <definedName name="PRO_FLOR" localSheetId="26">#REF!</definedName>
    <definedName name="PRO_FLOR" localSheetId="28">#REF!</definedName>
    <definedName name="PRO_FLOR" localSheetId="30">#REF!</definedName>
    <definedName name="PRO_FLOR" localSheetId="32">#REF!</definedName>
    <definedName name="PRO_FLOR" localSheetId="33">#REF!</definedName>
    <definedName name="PRO_FLOR" localSheetId="34">#REF!</definedName>
    <definedName name="PRO_FLOR" localSheetId="35">#REF!</definedName>
    <definedName name="PRO_FLOR" localSheetId="37">#REF!</definedName>
    <definedName name="PRO_FLOR" localSheetId="38">#REF!</definedName>
    <definedName name="PRO_FLOR" localSheetId="39">#REF!</definedName>
    <definedName name="PRO_FLOR" localSheetId="17">#REF!</definedName>
    <definedName name="PRO_FLOR" localSheetId="18">#REF!</definedName>
    <definedName name="PRO_FLOR" localSheetId="19">#REF!</definedName>
    <definedName name="PRO_FLOR" localSheetId="20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6">#REF!</definedName>
    <definedName name="REGIME_TRIBUTAÇÃO" localSheetId="15">#REF!</definedName>
    <definedName name="REGIME_TRIBUTAÇÃO" localSheetId="16">#REF!</definedName>
    <definedName name="REGIME_TRIBUTAÇÃO" localSheetId="7">#REF!</definedName>
    <definedName name="REGIME_TRIBUTAÇÃO" localSheetId="8">#REF!</definedName>
    <definedName name="REGIME_TRIBUTAÇÃO" localSheetId="9">#REF!</definedName>
    <definedName name="REGIME_TRIBUTAÇÃO" localSheetId="10">#REF!</definedName>
    <definedName name="REGIME_TRIBUTAÇÃO" localSheetId="11">#REF!</definedName>
    <definedName name="REGIME_TRIBUTAÇÃO" localSheetId="12">#REF!</definedName>
    <definedName name="REGIME_TRIBUTAÇÃO" localSheetId="13">#REF!</definedName>
    <definedName name="REGIME_TRIBUTAÇÃO" localSheetId="14">#REF!</definedName>
    <definedName name="REGIME_TRIBUTAÇÃO" localSheetId="22">#REF!</definedName>
    <definedName name="REGIME_TRIBUTAÇÃO" localSheetId="23">#REF!</definedName>
    <definedName name="REGIME_TRIBUTAÇÃO" localSheetId="25">#REF!</definedName>
    <definedName name="REGIME_TRIBUTAÇÃO" localSheetId="26">#REF!</definedName>
    <definedName name="REGIME_TRIBUTAÇÃO" localSheetId="28">#REF!</definedName>
    <definedName name="REGIME_TRIBUTAÇÃO" localSheetId="30">#REF!</definedName>
    <definedName name="REGIME_TRIBUTAÇÃO" localSheetId="32">#REF!</definedName>
    <definedName name="REGIME_TRIBUTAÇÃO" localSheetId="33">#REF!</definedName>
    <definedName name="REGIME_TRIBUTAÇÃO" localSheetId="34">#REF!</definedName>
    <definedName name="REGIME_TRIBUTAÇÃO" localSheetId="35">#REF!</definedName>
    <definedName name="REGIME_TRIBUTAÇÃO" localSheetId="37">#REF!</definedName>
    <definedName name="REGIME_TRIBUTAÇÃO" localSheetId="38">#REF!</definedName>
    <definedName name="REGIME_TRIBUTAÇÃO" localSheetId="39">#REF!</definedName>
    <definedName name="REGIME_TRIBUTAÇÃO" localSheetId="17">#REF!</definedName>
    <definedName name="REGIME_TRIBUTAÇÃO" localSheetId="18">#REF!</definedName>
    <definedName name="REGIME_TRIBUTAÇÃO" localSheetId="19">#REF!</definedName>
    <definedName name="REGIME_TRIBUTAÇÃO" localSheetId="20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6" hidden="1">Main.SAPF4Help()</definedName>
    <definedName name="SAPFuncF4Help" localSheetId="15" hidden="1">Main.SAPF4Help()</definedName>
    <definedName name="SAPFuncF4Help" localSheetId="16" hidden="1">Main.SAPF4Help()</definedName>
    <definedName name="SAPFuncF4Help" localSheetId="7" hidden="1">Main.SAPF4Help()</definedName>
    <definedName name="SAPFuncF4Help" localSheetId="8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localSheetId="22" hidden="1">Main.SAPF4Help()</definedName>
    <definedName name="SAPFuncF4Help" localSheetId="23" hidden="1">Main.SAPF4Help()</definedName>
    <definedName name="SAPFuncF4Help" localSheetId="25" hidden="1">Main.SAPF4Help()</definedName>
    <definedName name="SAPFuncF4Help" localSheetId="26" hidden="1">Main.SAPF4Help()</definedName>
    <definedName name="SAPFuncF4Help" localSheetId="28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33" hidden="1">Main.SAPF4Help()</definedName>
    <definedName name="SAPFuncF4Help" localSheetId="34" hidden="1">Main.SAPF4Help()</definedName>
    <definedName name="SAPFuncF4Help" localSheetId="35" hidden="1">Main.SAPF4Help()</definedName>
    <definedName name="SAPFuncF4Help" localSheetId="37" hidden="1">Main.SAPF4Help()</definedName>
    <definedName name="SAPFuncF4Help" localSheetId="38" hidden="1">Main.SAPF4Help()</definedName>
    <definedName name="SAPFuncF4Help" localSheetId="39" hidden="1">Main.SAPF4Help()</definedName>
    <definedName name="SAPFuncF4Help" localSheetId="17" hidden="1">Main.SAPF4Help()</definedName>
    <definedName name="SAPFuncF4Help" localSheetId="18" hidden="1">Main.SAPF4Help()</definedName>
    <definedName name="SAPFuncF4Help" localSheetId="19" hidden="1">Main.SAPF4Help()</definedName>
    <definedName name="SAPFuncF4Help" localSheetId="20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6">#REF!</definedName>
    <definedName name="SeguroAcid.Trab." localSheetId="15">#REF!</definedName>
    <definedName name="SeguroAcid.Trab." localSheetId="16">#REF!</definedName>
    <definedName name="SeguroAcid.Trab." localSheetId="7">#REF!</definedName>
    <definedName name="SeguroAcid.Trab." localSheetId="8">#REF!</definedName>
    <definedName name="SeguroAcid.Trab." localSheetId="9">#REF!</definedName>
    <definedName name="SeguroAcid.Trab." localSheetId="10">#REF!</definedName>
    <definedName name="SeguroAcid.Trab." localSheetId="11">#REF!</definedName>
    <definedName name="SeguroAcid.Trab." localSheetId="12">#REF!</definedName>
    <definedName name="SeguroAcid.Trab." localSheetId="13">#REF!</definedName>
    <definedName name="SeguroAcid.Trab." localSheetId="14">#REF!</definedName>
    <definedName name="SeguroAcid.Trab." localSheetId="22">#REF!</definedName>
    <definedName name="SeguroAcid.Trab." localSheetId="23">#REF!</definedName>
    <definedName name="SeguroAcid.Trab." localSheetId="25">#REF!</definedName>
    <definedName name="SeguroAcid.Trab." localSheetId="26">#REF!</definedName>
    <definedName name="SeguroAcid.Trab." localSheetId="28">#REF!</definedName>
    <definedName name="SeguroAcid.Trab." localSheetId="30">#REF!</definedName>
    <definedName name="SeguroAcid.Trab." localSheetId="32">#REF!</definedName>
    <definedName name="SeguroAcid.Trab." localSheetId="33">#REF!</definedName>
    <definedName name="SeguroAcid.Trab." localSheetId="34">#REF!</definedName>
    <definedName name="SeguroAcid.Trab." localSheetId="35">#REF!</definedName>
    <definedName name="SeguroAcid.Trab." localSheetId="37">#REF!</definedName>
    <definedName name="SeguroAcid.Trab." localSheetId="38">#REF!</definedName>
    <definedName name="SeguroAcid.Trab." localSheetId="39">#REF!</definedName>
    <definedName name="SeguroAcid.Trab." localSheetId="17">#REF!</definedName>
    <definedName name="SeguroAcid.Trab." localSheetId="18">#REF!</definedName>
    <definedName name="SeguroAcid.Trab." localSheetId="19">#REF!</definedName>
    <definedName name="SeguroAcid.Trab." localSheetId="20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6">#REF!</definedName>
    <definedName name="SeguroAdmLocal" localSheetId="15">#REF!</definedName>
    <definedName name="SeguroAdmLocal" localSheetId="16">#REF!</definedName>
    <definedName name="SeguroAdmLocal" localSheetId="7">#REF!</definedName>
    <definedName name="SeguroAdmLocal" localSheetId="8">#REF!</definedName>
    <definedName name="SeguroAdmLocal" localSheetId="9">#REF!</definedName>
    <definedName name="SeguroAdmLocal" localSheetId="10">#REF!</definedName>
    <definedName name="SeguroAdmLocal" localSheetId="11">#REF!</definedName>
    <definedName name="SeguroAdmLocal" localSheetId="12">#REF!</definedName>
    <definedName name="SeguroAdmLocal" localSheetId="13">#REF!</definedName>
    <definedName name="SeguroAdmLocal" localSheetId="14">#REF!</definedName>
    <definedName name="SeguroAdmLocal" localSheetId="22">#REF!</definedName>
    <definedName name="SeguroAdmLocal" localSheetId="23">#REF!</definedName>
    <definedName name="SeguroAdmLocal" localSheetId="25">#REF!</definedName>
    <definedName name="SeguroAdmLocal" localSheetId="26">#REF!</definedName>
    <definedName name="SeguroAdmLocal" localSheetId="28">#REF!</definedName>
    <definedName name="SeguroAdmLocal" localSheetId="30">#REF!</definedName>
    <definedName name="SeguroAdmLocal" localSheetId="32">#REF!</definedName>
    <definedName name="SeguroAdmLocal" localSheetId="33">#REF!</definedName>
    <definedName name="SeguroAdmLocal" localSheetId="34">#REF!</definedName>
    <definedName name="SeguroAdmLocal" localSheetId="35">#REF!</definedName>
    <definedName name="SeguroAdmLocal" localSheetId="37">#REF!</definedName>
    <definedName name="SeguroAdmLocal" localSheetId="38">#REF!</definedName>
    <definedName name="SeguroAdmLocal" localSheetId="39">#REF!</definedName>
    <definedName name="SeguroAdmLocal" localSheetId="17">#REF!</definedName>
    <definedName name="SeguroAdmLocal" localSheetId="18">#REF!</definedName>
    <definedName name="SeguroAdmLocal" localSheetId="19">#REF!</definedName>
    <definedName name="SeguroAdmLocal" localSheetId="20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6">#REF!</definedName>
    <definedName name="SeguroVida" localSheetId="15">#REF!</definedName>
    <definedName name="SeguroVida" localSheetId="16">#REF!</definedName>
    <definedName name="SeguroVida" localSheetId="7">#REF!</definedName>
    <definedName name="SeguroVida" localSheetId="8">#REF!</definedName>
    <definedName name="SeguroVida" localSheetId="9">#REF!</definedName>
    <definedName name="SeguroVida" localSheetId="10">#REF!</definedName>
    <definedName name="SeguroVida" localSheetId="11">#REF!</definedName>
    <definedName name="SeguroVida" localSheetId="12">#REF!</definedName>
    <definedName name="SeguroVida" localSheetId="13">#REF!</definedName>
    <definedName name="SeguroVida" localSheetId="14">#REF!</definedName>
    <definedName name="SeguroVida" localSheetId="22">#REF!</definedName>
    <definedName name="SeguroVida" localSheetId="23">#REF!</definedName>
    <definedName name="SeguroVida" localSheetId="25">#REF!</definedName>
    <definedName name="SeguroVida" localSheetId="26">#REF!</definedName>
    <definedName name="SeguroVida" localSheetId="28">#REF!</definedName>
    <definedName name="SeguroVida" localSheetId="30">#REF!</definedName>
    <definedName name="SeguroVida" localSheetId="32">#REF!</definedName>
    <definedName name="SeguroVida" localSheetId="33">#REF!</definedName>
    <definedName name="SeguroVida" localSheetId="34">#REF!</definedName>
    <definedName name="SeguroVida" localSheetId="35">#REF!</definedName>
    <definedName name="SeguroVida" localSheetId="37">#REF!</definedName>
    <definedName name="SeguroVida" localSheetId="38">#REF!</definedName>
    <definedName name="SeguroVida" localSheetId="39">#REF!</definedName>
    <definedName name="SeguroVida" localSheetId="17">#REF!</definedName>
    <definedName name="SeguroVida" localSheetId="18">#REF!</definedName>
    <definedName name="SeguroVida" localSheetId="19">#REF!</definedName>
    <definedName name="SeguroVida" localSheetId="20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6">#REF!</definedName>
    <definedName name="SeguroVidaEmGrupo" localSheetId="15">#REF!</definedName>
    <definedName name="SeguroVidaEmGrupo" localSheetId="16">#REF!</definedName>
    <definedName name="SeguroVidaEmGrupo" localSheetId="7">#REF!</definedName>
    <definedName name="SeguroVidaEmGrupo" localSheetId="8">#REF!</definedName>
    <definedName name="SeguroVidaEmGrupo" localSheetId="9">#REF!</definedName>
    <definedName name="SeguroVidaEmGrupo" localSheetId="10">#REF!</definedName>
    <definedName name="SeguroVidaEmGrupo" localSheetId="11">#REF!</definedName>
    <definedName name="SeguroVidaEmGrupo" localSheetId="12">#REF!</definedName>
    <definedName name="SeguroVidaEmGrupo" localSheetId="13">#REF!</definedName>
    <definedName name="SeguroVidaEmGrupo" localSheetId="14">#REF!</definedName>
    <definedName name="SeguroVidaEmGrupo" localSheetId="22">#REF!</definedName>
    <definedName name="SeguroVidaEmGrupo" localSheetId="23">#REF!</definedName>
    <definedName name="SeguroVidaEmGrupo" localSheetId="25">#REF!</definedName>
    <definedName name="SeguroVidaEmGrupo" localSheetId="26">#REF!</definedName>
    <definedName name="SeguroVidaEmGrupo" localSheetId="28">#REF!</definedName>
    <definedName name="SeguroVidaEmGrupo" localSheetId="30">#REF!</definedName>
    <definedName name="SeguroVidaEmGrupo" localSheetId="32">#REF!</definedName>
    <definedName name="SeguroVidaEmGrupo" localSheetId="33">#REF!</definedName>
    <definedName name="SeguroVidaEmGrupo" localSheetId="34">#REF!</definedName>
    <definedName name="SeguroVidaEmGrupo" localSheetId="35">#REF!</definedName>
    <definedName name="SeguroVidaEmGrupo" localSheetId="37">#REF!</definedName>
    <definedName name="SeguroVidaEmGrupo" localSheetId="38">#REF!</definedName>
    <definedName name="SeguroVidaEmGrupo" localSheetId="39">#REF!</definedName>
    <definedName name="SeguroVidaEmGrupo" localSheetId="17">#REF!</definedName>
    <definedName name="SeguroVidaEmGrupo" localSheetId="18">#REF!</definedName>
    <definedName name="SeguroVidaEmGrupo" localSheetId="19">#REF!</definedName>
    <definedName name="SeguroVidaEmGrupo" localSheetId="20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6" hidden="1">[1]ACOMP!#REF!</definedName>
    <definedName name="SS" localSheetId="15" hidden="1">[1]ACOMP!#REF!</definedName>
    <definedName name="SS" localSheetId="16" hidden="1">[1]ACOMP!#REF!</definedName>
    <definedName name="SS" localSheetId="7" hidden="1">[1]ACOMP!#REF!</definedName>
    <definedName name="SS" localSheetId="8" hidden="1">[1]ACOMP!#REF!</definedName>
    <definedName name="SS" localSheetId="9" hidden="1">[1]ACOMP!#REF!</definedName>
    <definedName name="SS" localSheetId="10" hidden="1">[1]ACOMP!#REF!</definedName>
    <definedName name="SS" localSheetId="11" hidden="1">[1]ACOMP!#REF!</definedName>
    <definedName name="SS" localSheetId="12" hidden="1">[1]ACOMP!#REF!</definedName>
    <definedName name="SS" localSheetId="13" hidden="1">[1]ACOMP!#REF!</definedName>
    <definedName name="SS" localSheetId="14" hidden="1">[1]ACOMP!#REF!</definedName>
    <definedName name="SS" localSheetId="22" hidden="1">[1]ACOMP!#REF!</definedName>
    <definedName name="SS" localSheetId="23" hidden="1">[1]ACOMP!#REF!</definedName>
    <definedName name="SS" localSheetId="25" hidden="1">[1]ACOMP!#REF!</definedName>
    <definedName name="SS" localSheetId="26" hidden="1">[1]ACOMP!#REF!</definedName>
    <definedName name="SS" localSheetId="28" hidden="1">[1]ACOMP!#REF!</definedName>
    <definedName name="SS" localSheetId="30" hidden="1">[1]ACOMP!#REF!</definedName>
    <definedName name="SS" localSheetId="32" hidden="1">[1]ACOMP!#REF!</definedName>
    <definedName name="SS" localSheetId="33" hidden="1">[1]ACOMP!#REF!</definedName>
    <definedName name="SS" localSheetId="34" hidden="1">[1]ACOMP!#REF!</definedName>
    <definedName name="SS" localSheetId="35" hidden="1">[1]ACOMP!#REF!</definedName>
    <definedName name="SS" localSheetId="37" hidden="1">[1]ACOMP!#REF!</definedName>
    <definedName name="SS" localSheetId="38" hidden="1">[1]ACOMP!#REF!</definedName>
    <definedName name="SS" localSheetId="39" hidden="1">[1]ACOMP!#REF!</definedName>
    <definedName name="SS" localSheetId="17" hidden="1">[1]ACOMP!#REF!</definedName>
    <definedName name="SS" localSheetId="18" hidden="1">[1]ACOMP!#REF!</definedName>
    <definedName name="SS" localSheetId="19" hidden="1">[1]ACOMP!#REF!</definedName>
    <definedName name="SS" localSheetId="20" hidden="1">[1]ACOMP!#REF!</definedName>
    <definedName name="sssss" localSheetId="6" hidden="1">[1]ACOMP!#REF!</definedName>
    <definedName name="sssss" localSheetId="15" hidden="1">[1]ACOMP!#REF!</definedName>
    <definedName name="sssss" localSheetId="16" hidden="1">[1]ACOMP!#REF!</definedName>
    <definedName name="sssss" localSheetId="7" hidden="1">[1]ACOMP!#REF!</definedName>
    <definedName name="sssss" localSheetId="8" hidden="1">[1]ACOMP!#REF!</definedName>
    <definedName name="sssss" localSheetId="9" hidden="1">[1]ACOMP!#REF!</definedName>
    <definedName name="sssss" localSheetId="10" hidden="1">[1]ACOMP!#REF!</definedName>
    <definedName name="sssss" localSheetId="11" hidden="1">[1]ACOMP!#REF!</definedName>
    <definedName name="sssss" localSheetId="12" hidden="1">[1]ACOMP!#REF!</definedName>
    <definedName name="sssss" localSheetId="13" hidden="1">[1]ACOMP!#REF!</definedName>
    <definedName name="sssss" localSheetId="14" hidden="1">[1]ACOMP!#REF!</definedName>
    <definedName name="sssss" localSheetId="22" hidden="1">[1]ACOMP!#REF!</definedName>
    <definedName name="sssss" localSheetId="23" hidden="1">[1]ACOMP!#REF!</definedName>
    <definedName name="sssss" localSheetId="25" hidden="1">[1]ACOMP!#REF!</definedName>
    <definedName name="sssss" localSheetId="26" hidden="1">[1]ACOMP!#REF!</definedName>
    <definedName name="sssss" localSheetId="28" hidden="1">[1]ACOMP!#REF!</definedName>
    <definedName name="sssss" localSheetId="30" hidden="1">[1]ACOMP!#REF!</definedName>
    <definedName name="sssss" localSheetId="32" hidden="1">[1]ACOMP!#REF!</definedName>
    <definedName name="sssss" localSheetId="33" hidden="1">[1]ACOMP!#REF!</definedName>
    <definedName name="sssss" localSheetId="34" hidden="1">[1]ACOMP!#REF!</definedName>
    <definedName name="sssss" localSheetId="35" hidden="1">[1]ACOMP!#REF!</definedName>
    <definedName name="sssss" localSheetId="37" hidden="1">[1]ACOMP!#REF!</definedName>
    <definedName name="sssss" localSheetId="38" hidden="1">[1]ACOMP!#REF!</definedName>
    <definedName name="sssss" localSheetId="39" hidden="1">[1]ACOMP!#REF!</definedName>
    <definedName name="sssss" localSheetId="17" hidden="1">[1]ACOMP!#REF!</definedName>
    <definedName name="sssss" localSheetId="18" hidden="1">[1]ACOMP!#REF!</definedName>
    <definedName name="sssss" localSheetId="19" hidden="1">[1]ACOMP!#REF!</definedName>
    <definedName name="sssss" localSheetId="20" hidden="1">[1]ACOMP!#REF!</definedName>
    <definedName name="Subsolador_DMB_de_arrasto" localSheetId="6">#REF!</definedName>
    <definedName name="Subsolador_DMB_de_arrasto" localSheetId="15">#REF!</definedName>
    <definedName name="Subsolador_DMB_de_arrasto" localSheetId="16">#REF!</definedName>
    <definedName name="Subsolador_DMB_de_arrasto" localSheetId="7">#REF!</definedName>
    <definedName name="Subsolador_DMB_de_arrasto" localSheetId="8">#REF!</definedName>
    <definedName name="Subsolador_DMB_de_arrasto" localSheetId="9">#REF!</definedName>
    <definedName name="Subsolador_DMB_de_arrasto" localSheetId="10">#REF!</definedName>
    <definedName name="Subsolador_DMB_de_arrasto" localSheetId="11">#REF!</definedName>
    <definedName name="Subsolador_DMB_de_arrasto" localSheetId="12">#REF!</definedName>
    <definedName name="Subsolador_DMB_de_arrasto" localSheetId="13">#REF!</definedName>
    <definedName name="Subsolador_DMB_de_arrasto" localSheetId="14">#REF!</definedName>
    <definedName name="Subsolador_DMB_de_arrasto" localSheetId="22">#REF!</definedName>
    <definedName name="Subsolador_DMB_de_arrasto" localSheetId="23">#REF!</definedName>
    <definedName name="Subsolador_DMB_de_arrasto" localSheetId="25">#REF!</definedName>
    <definedName name="Subsolador_DMB_de_arrasto" localSheetId="26">#REF!</definedName>
    <definedName name="Subsolador_DMB_de_arrasto" localSheetId="28">#REF!</definedName>
    <definedName name="Subsolador_DMB_de_arrasto" localSheetId="30">#REF!</definedName>
    <definedName name="Subsolador_DMB_de_arrasto" localSheetId="32">#REF!</definedName>
    <definedName name="Subsolador_DMB_de_arrasto" localSheetId="33">#REF!</definedName>
    <definedName name="Subsolador_DMB_de_arrasto" localSheetId="34">#REF!</definedName>
    <definedName name="Subsolador_DMB_de_arrasto" localSheetId="35">#REF!</definedName>
    <definedName name="Subsolador_DMB_de_arrasto" localSheetId="37">#REF!</definedName>
    <definedName name="Subsolador_DMB_de_arrasto" localSheetId="38">#REF!</definedName>
    <definedName name="Subsolador_DMB_de_arrasto" localSheetId="39">#REF!</definedName>
    <definedName name="Subsolador_DMB_de_arrasto" localSheetId="17">#REF!</definedName>
    <definedName name="Subsolador_DMB_de_arrasto" localSheetId="18">#REF!</definedName>
    <definedName name="Subsolador_DMB_de_arrasto" localSheetId="19">#REF!</definedName>
    <definedName name="Subsolador_DMB_de_arrasto" localSheetId="20">#REF!</definedName>
    <definedName name="TEST0" localSheetId="6">#REF!</definedName>
    <definedName name="TEST0" localSheetId="15">#REF!</definedName>
    <definedName name="TEST0" localSheetId="16">#REF!</definedName>
    <definedName name="TEST0" localSheetId="7">#REF!</definedName>
    <definedName name="TEST0" localSheetId="8">#REF!</definedName>
    <definedName name="TEST0" localSheetId="9">#REF!</definedName>
    <definedName name="TEST0" localSheetId="10">#REF!</definedName>
    <definedName name="TEST0" localSheetId="11">#REF!</definedName>
    <definedName name="TEST0" localSheetId="12">#REF!</definedName>
    <definedName name="TEST0" localSheetId="13">#REF!</definedName>
    <definedName name="TEST0" localSheetId="14">#REF!</definedName>
    <definedName name="TEST0" localSheetId="22">#REF!</definedName>
    <definedName name="TEST0" localSheetId="23">#REF!</definedName>
    <definedName name="TEST0" localSheetId="25">#REF!</definedName>
    <definedName name="TEST0" localSheetId="26">#REF!</definedName>
    <definedName name="TEST0" localSheetId="28">#REF!</definedName>
    <definedName name="TEST0" localSheetId="30">#REF!</definedName>
    <definedName name="TEST0" localSheetId="32">#REF!</definedName>
    <definedName name="TEST0" localSheetId="33">#REF!</definedName>
    <definedName name="TEST0" localSheetId="34">#REF!</definedName>
    <definedName name="TEST0" localSheetId="35">#REF!</definedName>
    <definedName name="TEST0" localSheetId="37">#REF!</definedName>
    <definedName name="TEST0" localSheetId="38">#REF!</definedName>
    <definedName name="TEST0" localSheetId="39">#REF!</definedName>
    <definedName name="TEST0" localSheetId="17">#REF!</definedName>
    <definedName name="TEST0" localSheetId="18">#REF!</definedName>
    <definedName name="TEST0" localSheetId="19">#REF!</definedName>
    <definedName name="TEST0" localSheetId="20">#REF!</definedName>
    <definedName name="TESTHKEY" localSheetId="6">#REF!</definedName>
    <definedName name="TESTHKEY" localSheetId="15">#REF!</definedName>
    <definedName name="TESTHKEY" localSheetId="16">#REF!</definedName>
    <definedName name="TESTHKEY" localSheetId="7">#REF!</definedName>
    <definedName name="TESTHKEY" localSheetId="8">#REF!</definedName>
    <definedName name="TESTHKEY" localSheetId="9">#REF!</definedName>
    <definedName name="TESTHKEY" localSheetId="10">#REF!</definedName>
    <definedName name="TESTHKEY" localSheetId="11">#REF!</definedName>
    <definedName name="TESTHKEY" localSheetId="12">#REF!</definedName>
    <definedName name="TESTHKEY" localSheetId="13">#REF!</definedName>
    <definedName name="TESTHKEY" localSheetId="14">#REF!</definedName>
    <definedName name="TESTHKEY" localSheetId="22">#REF!</definedName>
    <definedName name="TESTHKEY" localSheetId="23">#REF!</definedName>
    <definedName name="TESTHKEY" localSheetId="25">#REF!</definedName>
    <definedName name="TESTHKEY" localSheetId="26">#REF!</definedName>
    <definedName name="TESTHKEY" localSheetId="28">#REF!</definedName>
    <definedName name="TESTHKEY" localSheetId="30">#REF!</definedName>
    <definedName name="TESTHKEY" localSheetId="32">#REF!</definedName>
    <definedName name="TESTHKEY" localSheetId="33">#REF!</definedName>
    <definedName name="TESTHKEY" localSheetId="34">#REF!</definedName>
    <definedName name="TESTHKEY" localSheetId="35">#REF!</definedName>
    <definedName name="TESTHKEY" localSheetId="37">#REF!</definedName>
    <definedName name="TESTHKEY" localSheetId="38">#REF!</definedName>
    <definedName name="TESTHKEY" localSheetId="39">#REF!</definedName>
    <definedName name="TESTHKEY" localSheetId="17">#REF!</definedName>
    <definedName name="TESTHKEY" localSheetId="18">#REF!</definedName>
    <definedName name="TESTHKEY" localSheetId="19">#REF!</definedName>
    <definedName name="TESTHKEY" localSheetId="20">#REF!</definedName>
    <definedName name="TESTKEYS" localSheetId="6">#REF!</definedName>
    <definedName name="TESTKEYS" localSheetId="15">#REF!</definedName>
    <definedName name="TESTKEYS" localSheetId="16">#REF!</definedName>
    <definedName name="TESTKEYS" localSheetId="7">#REF!</definedName>
    <definedName name="TESTKEYS" localSheetId="8">#REF!</definedName>
    <definedName name="TESTKEYS" localSheetId="9">#REF!</definedName>
    <definedName name="TESTKEYS" localSheetId="10">#REF!</definedName>
    <definedName name="TESTKEYS" localSheetId="11">#REF!</definedName>
    <definedName name="TESTKEYS" localSheetId="12">#REF!</definedName>
    <definedName name="TESTKEYS" localSheetId="13">#REF!</definedName>
    <definedName name="TESTKEYS" localSheetId="14">#REF!</definedName>
    <definedName name="TESTKEYS" localSheetId="22">#REF!</definedName>
    <definedName name="TESTKEYS" localSheetId="23">#REF!</definedName>
    <definedName name="TESTKEYS" localSheetId="25">#REF!</definedName>
    <definedName name="TESTKEYS" localSheetId="26">#REF!</definedName>
    <definedName name="TESTKEYS" localSheetId="28">#REF!</definedName>
    <definedName name="TESTKEYS" localSheetId="30">#REF!</definedName>
    <definedName name="TESTKEYS" localSheetId="32">#REF!</definedName>
    <definedName name="TESTKEYS" localSheetId="33">#REF!</definedName>
    <definedName name="TESTKEYS" localSheetId="34">#REF!</definedName>
    <definedName name="TESTKEYS" localSheetId="35">#REF!</definedName>
    <definedName name="TESTKEYS" localSheetId="37">#REF!</definedName>
    <definedName name="TESTKEYS" localSheetId="38">#REF!</definedName>
    <definedName name="TESTKEYS" localSheetId="39">#REF!</definedName>
    <definedName name="TESTKEYS" localSheetId="17">#REF!</definedName>
    <definedName name="TESTKEYS" localSheetId="18">#REF!</definedName>
    <definedName name="TESTKEYS" localSheetId="19">#REF!</definedName>
    <definedName name="TESTKEYS" localSheetId="20">#REF!</definedName>
    <definedName name="TESTVKEY" localSheetId="6">#REF!</definedName>
    <definedName name="TESTVKEY" localSheetId="15">#REF!</definedName>
    <definedName name="TESTVKEY" localSheetId="16">#REF!</definedName>
    <definedName name="TESTVKEY" localSheetId="7">#REF!</definedName>
    <definedName name="TESTVKEY" localSheetId="8">#REF!</definedName>
    <definedName name="TESTVKEY" localSheetId="9">#REF!</definedName>
    <definedName name="TESTVKEY" localSheetId="10">#REF!</definedName>
    <definedName name="TESTVKEY" localSheetId="11">#REF!</definedName>
    <definedName name="TESTVKEY" localSheetId="12">#REF!</definedName>
    <definedName name="TESTVKEY" localSheetId="13">#REF!</definedName>
    <definedName name="TESTVKEY" localSheetId="14">#REF!</definedName>
    <definedName name="TESTVKEY" localSheetId="22">#REF!</definedName>
    <definedName name="TESTVKEY" localSheetId="23">#REF!</definedName>
    <definedName name="TESTVKEY" localSheetId="25">#REF!</definedName>
    <definedName name="TESTVKEY" localSheetId="26">#REF!</definedName>
    <definedName name="TESTVKEY" localSheetId="28">#REF!</definedName>
    <definedName name="TESTVKEY" localSheetId="30">#REF!</definedName>
    <definedName name="TESTVKEY" localSheetId="32">#REF!</definedName>
    <definedName name="TESTVKEY" localSheetId="33">#REF!</definedName>
    <definedName name="TESTVKEY" localSheetId="34">#REF!</definedName>
    <definedName name="TESTVKEY" localSheetId="35">#REF!</definedName>
    <definedName name="TESTVKEY" localSheetId="37">#REF!</definedName>
    <definedName name="TESTVKEY" localSheetId="38">#REF!</definedName>
    <definedName name="TESTVKEY" localSheetId="39">#REF!</definedName>
    <definedName name="TESTVKEY" localSheetId="17">#REF!</definedName>
    <definedName name="TESTVKEY" localSheetId="18">#REF!</definedName>
    <definedName name="TESTVKEY" localSheetId="19">#REF!</definedName>
    <definedName name="TESTVKEY" localSheetId="20">#REF!</definedName>
    <definedName name="_xlnm.Print_Titles" localSheetId="6">'1.0.1'!#REF!</definedName>
    <definedName name="_xlnm.Print_Titles" localSheetId="15">'1.0.10'!#REF!</definedName>
    <definedName name="_xlnm.Print_Titles" localSheetId="16">'1.0.11'!#REF!</definedName>
    <definedName name="_xlnm.Print_Titles" localSheetId="7">'1.0.2'!#REF!</definedName>
    <definedName name="_xlnm.Print_Titles" localSheetId="8">'1.0.3'!#REF!</definedName>
    <definedName name="_xlnm.Print_Titles" localSheetId="9">'1.0.4'!#REF!</definedName>
    <definedName name="_xlnm.Print_Titles" localSheetId="10">'1.0.5'!#REF!</definedName>
    <definedName name="_xlnm.Print_Titles" localSheetId="11">'1.0.6'!#REF!</definedName>
    <definedName name="_xlnm.Print_Titles" localSheetId="12">'1.0.7'!#REF!</definedName>
    <definedName name="_xlnm.Print_Titles" localSheetId="13">'1.0.7.1'!#REF!</definedName>
    <definedName name="_xlnm.Print_Titles" localSheetId="14">'1.0.8'!#REF!</definedName>
    <definedName name="_xlnm.Print_Titles" localSheetId="17">'2.0'!#REF!</definedName>
    <definedName name="_xlnm.Print_Titles" localSheetId="18">'3.0'!#REF!</definedName>
    <definedName name="_xlnm.Print_Titles" localSheetId="19">'3.0.1 - Aterro(Saude)'!#REF!</definedName>
    <definedName name="_xlnm.Print_Titles" localSheetId="20">'4.0'!#REF!</definedName>
    <definedName name="_xlnm.Print_Titles" localSheetId="2">'Banco Dados Máquinas'!$1:$2</definedName>
    <definedName name="_xlnm.Print_Titles" localSheetId="5">'Planilha Básica - Lixo'!$11:$11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6">#REF!</definedName>
    <definedName name="TotalEPI" localSheetId="15">#REF!</definedName>
    <definedName name="TotalEPI" localSheetId="16">#REF!</definedName>
    <definedName name="TotalEPI" localSheetId="7">#REF!</definedName>
    <definedName name="TotalEPI" localSheetId="8">#REF!</definedName>
    <definedName name="TotalEPI" localSheetId="9">#REF!</definedName>
    <definedName name="TotalEPI" localSheetId="10">#REF!</definedName>
    <definedName name="TotalEPI" localSheetId="11">#REF!</definedName>
    <definedName name="TotalEPI" localSheetId="12">#REF!</definedName>
    <definedName name="TotalEPI" localSheetId="13">#REF!</definedName>
    <definedName name="TotalEPI" localSheetId="14">#REF!</definedName>
    <definedName name="TotalEPI" localSheetId="22">#REF!</definedName>
    <definedName name="TotalEPI" localSheetId="23">#REF!</definedName>
    <definedName name="TotalEPI" localSheetId="25">#REF!</definedName>
    <definedName name="TotalEPI" localSheetId="26">#REF!</definedName>
    <definedName name="TotalEPI" localSheetId="28">#REF!</definedName>
    <definedName name="TotalEPI" localSheetId="30">#REF!</definedName>
    <definedName name="TotalEPI" localSheetId="32">#REF!</definedName>
    <definedName name="TotalEPI" localSheetId="33">#REF!</definedName>
    <definedName name="TotalEPI" localSheetId="34">#REF!</definedName>
    <definedName name="TotalEPI" localSheetId="35">#REF!</definedName>
    <definedName name="TotalEPI" localSheetId="37">#REF!</definedName>
    <definedName name="TotalEPI" localSheetId="38">#REF!</definedName>
    <definedName name="TotalEPI" localSheetId="39">#REF!</definedName>
    <definedName name="TotalEPI" localSheetId="17">#REF!</definedName>
    <definedName name="TotalEPI" localSheetId="18">#REF!</definedName>
    <definedName name="TotalEPI" localSheetId="19">#REF!</definedName>
    <definedName name="TotalEPI" localSheetId="20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6">#REF!</definedName>
    <definedName name="TotalFerramentas" localSheetId="15">#REF!</definedName>
    <definedName name="TotalFerramentas" localSheetId="16">#REF!</definedName>
    <definedName name="TotalFerramentas" localSheetId="7">#REF!</definedName>
    <definedName name="TotalFerramentas" localSheetId="8">#REF!</definedName>
    <definedName name="TotalFerramentas" localSheetId="9">#REF!</definedName>
    <definedName name="TotalFerramentas" localSheetId="10">#REF!</definedName>
    <definedName name="TotalFerramentas" localSheetId="11">#REF!</definedName>
    <definedName name="TotalFerramentas" localSheetId="12">#REF!</definedName>
    <definedName name="TotalFerramentas" localSheetId="13">#REF!</definedName>
    <definedName name="TotalFerramentas" localSheetId="14">#REF!</definedName>
    <definedName name="TotalFerramentas" localSheetId="22">#REF!</definedName>
    <definedName name="TotalFerramentas" localSheetId="23">#REF!</definedName>
    <definedName name="TotalFerramentas" localSheetId="25">#REF!</definedName>
    <definedName name="TotalFerramentas" localSheetId="26">#REF!</definedName>
    <definedName name="TotalFerramentas" localSheetId="28">#REF!</definedName>
    <definedName name="TotalFerramentas" localSheetId="30">#REF!</definedName>
    <definedName name="TotalFerramentas" localSheetId="32">#REF!</definedName>
    <definedName name="TotalFerramentas" localSheetId="33">#REF!</definedName>
    <definedName name="TotalFerramentas" localSheetId="34">#REF!</definedName>
    <definedName name="TotalFerramentas" localSheetId="35">#REF!</definedName>
    <definedName name="TotalFerramentas" localSheetId="37">#REF!</definedName>
    <definedName name="TotalFerramentas" localSheetId="38">#REF!</definedName>
    <definedName name="TotalFerramentas" localSheetId="39">#REF!</definedName>
    <definedName name="TotalFerramentas" localSheetId="17">#REF!</definedName>
    <definedName name="TotalFerramentas" localSheetId="18">#REF!</definedName>
    <definedName name="TotalFerramentas" localSheetId="19">#REF!</definedName>
    <definedName name="TotalFerramentas" localSheetId="20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6">#REF!</definedName>
    <definedName name="TotalFolha" localSheetId="15">#REF!</definedName>
    <definedName name="TotalFolha" localSheetId="16">#REF!</definedName>
    <definedName name="TotalFolha" localSheetId="7">#REF!</definedName>
    <definedName name="TotalFolha" localSheetId="8">#REF!</definedName>
    <definedName name="TotalFolha" localSheetId="9">#REF!</definedName>
    <definedName name="TotalFolha" localSheetId="10">#REF!</definedName>
    <definedName name="TotalFolha" localSheetId="11">#REF!</definedName>
    <definedName name="TotalFolha" localSheetId="12">#REF!</definedName>
    <definedName name="TotalFolha" localSheetId="13">#REF!</definedName>
    <definedName name="TotalFolha" localSheetId="14">#REF!</definedName>
    <definedName name="TotalFolha" localSheetId="22">#REF!</definedName>
    <definedName name="TotalFolha" localSheetId="23">#REF!</definedName>
    <definedName name="TotalFolha" localSheetId="25">#REF!</definedName>
    <definedName name="TotalFolha" localSheetId="26">#REF!</definedName>
    <definedName name="TotalFolha" localSheetId="28">#REF!</definedName>
    <definedName name="TotalFolha" localSheetId="30">#REF!</definedName>
    <definedName name="TotalFolha" localSheetId="32">#REF!</definedName>
    <definedName name="TotalFolha" localSheetId="33">#REF!</definedName>
    <definedName name="TotalFolha" localSheetId="34">#REF!</definedName>
    <definedName name="TotalFolha" localSheetId="35">#REF!</definedName>
    <definedName name="TotalFolha" localSheetId="37">#REF!</definedName>
    <definedName name="TotalFolha" localSheetId="38">#REF!</definedName>
    <definedName name="TotalFolha" localSheetId="39">#REF!</definedName>
    <definedName name="TotalFolha" localSheetId="17">#REF!</definedName>
    <definedName name="TotalFolha" localSheetId="18">#REF!</definedName>
    <definedName name="TotalFolha" localSheetId="19">#REF!</definedName>
    <definedName name="TotalFolha" localSheetId="20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6">#REF!</definedName>
    <definedName name="Treinamento" localSheetId="15">#REF!</definedName>
    <definedName name="Treinamento" localSheetId="16">#REF!</definedName>
    <definedName name="Treinamento" localSheetId="7">#REF!</definedName>
    <definedName name="Treinamento" localSheetId="8">#REF!</definedName>
    <definedName name="Treinamento" localSheetId="9">#REF!</definedName>
    <definedName name="Treinamento" localSheetId="10">#REF!</definedName>
    <definedName name="Treinamento" localSheetId="11">#REF!</definedName>
    <definedName name="Treinamento" localSheetId="12">#REF!</definedName>
    <definedName name="Treinamento" localSheetId="13">#REF!</definedName>
    <definedName name="Treinamento" localSheetId="14">#REF!</definedName>
    <definedName name="Treinamento" localSheetId="22">#REF!</definedName>
    <definedName name="Treinamento" localSheetId="23">#REF!</definedName>
    <definedName name="Treinamento" localSheetId="25">#REF!</definedName>
    <definedName name="Treinamento" localSheetId="26">#REF!</definedName>
    <definedName name="Treinamento" localSheetId="28">#REF!</definedName>
    <definedName name="Treinamento" localSheetId="30">#REF!</definedName>
    <definedName name="Treinamento" localSheetId="32">#REF!</definedName>
    <definedName name="Treinamento" localSheetId="33">#REF!</definedName>
    <definedName name="Treinamento" localSheetId="34">#REF!</definedName>
    <definedName name="Treinamento" localSheetId="35">#REF!</definedName>
    <definedName name="Treinamento" localSheetId="37">#REF!</definedName>
    <definedName name="Treinamento" localSheetId="38">#REF!</definedName>
    <definedName name="Treinamento" localSheetId="39">#REF!</definedName>
    <definedName name="Treinamento" localSheetId="17">#REF!</definedName>
    <definedName name="Treinamento" localSheetId="18">#REF!</definedName>
    <definedName name="Treinamento" localSheetId="19">#REF!</definedName>
    <definedName name="Treinamento" localSheetId="20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6">#REF!</definedName>
    <definedName name="TreinamentoAdmLocal" localSheetId="15">#REF!</definedName>
    <definedName name="TreinamentoAdmLocal" localSheetId="16">#REF!</definedName>
    <definedName name="TreinamentoAdmLocal" localSheetId="7">#REF!</definedName>
    <definedName name="TreinamentoAdmLocal" localSheetId="8">#REF!</definedName>
    <definedName name="TreinamentoAdmLocal" localSheetId="9">#REF!</definedName>
    <definedName name="TreinamentoAdmLocal" localSheetId="10">#REF!</definedName>
    <definedName name="TreinamentoAdmLocal" localSheetId="11">#REF!</definedName>
    <definedName name="TreinamentoAdmLocal" localSheetId="12">#REF!</definedName>
    <definedName name="TreinamentoAdmLocal" localSheetId="13">#REF!</definedName>
    <definedName name="TreinamentoAdmLocal" localSheetId="14">#REF!</definedName>
    <definedName name="TreinamentoAdmLocal" localSheetId="22">#REF!</definedName>
    <definedName name="TreinamentoAdmLocal" localSheetId="23">#REF!</definedName>
    <definedName name="TreinamentoAdmLocal" localSheetId="25">#REF!</definedName>
    <definedName name="TreinamentoAdmLocal" localSheetId="26">#REF!</definedName>
    <definedName name="TreinamentoAdmLocal" localSheetId="28">#REF!</definedName>
    <definedName name="TreinamentoAdmLocal" localSheetId="30">#REF!</definedName>
    <definedName name="TreinamentoAdmLocal" localSheetId="32">#REF!</definedName>
    <definedName name="TreinamentoAdmLocal" localSheetId="33">#REF!</definedName>
    <definedName name="TreinamentoAdmLocal" localSheetId="34">#REF!</definedName>
    <definedName name="TreinamentoAdmLocal" localSheetId="35">#REF!</definedName>
    <definedName name="TreinamentoAdmLocal" localSheetId="37">#REF!</definedName>
    <definedName name="TreinamentoAdmLocal" localSheetId="38">#REF!</definedName>
    <definedName name="TreinamentoAdmLocal" localSheetId="39">#REF!</definedName>
    <definedName name="TreinamentoAdmLocal" localSheetId="17">#REF!</definedName>
    <definedName name="TreinamentoAdmLocal" localSheetId="18">#REF!</definedName>
    <definedName name="TreinamentoAdmLocal" localSheetId="19">#REF!</definedName>
    <definedName name="TreinamentoAdmLocal" localSheetId="20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6">#REF!</definedName>
    <definedName name="TreinamentoMOD" localSheetId="15">#REF!</definedName>
    <definedName name="TreinamentoMOD" localSheetId="16">#REF!</definedName>
    <definedName name="TreinamentoMOD" localSheetId="7">#REF!</definedName>
    <definedName name="TreinamentoMOD" localSheetId="8">#REF!</definedName>
    <definedName name="TreinamentoMOD" localSheetId="9">#REF!</definedName>
    <definedName name="TreinamentoMOD" localSheetId="10">#REF!</definedName>
    <definedName name="TreinamentoMOD" localSheetId="11">#REF!</definedName>
    <definedName name="TreinamentoMOD" localSheetId="12">#REF!</definedName>
    <definedName name="TreinamentoMOD" localSheetId="13">#REF!</definedName>
    <definedName name="TreinamentoMOD" localSheetId="14">#REF!</definedName>
    <definedName name="TreinamentoMOD" localSheetId="22">#REF!</definedName>
    <definedName name="TreinamentoMOD" localSheetId="23">#REF!</definedName>
    <definedName name="TreinamentoMOD" localSheetId="25">#REF!</definedName>
    <definedName name="TreinamentoMOD" localSheetId="26">#REF!</definedName>
    <definedName name="TreinamentoMOD" localSheetId="28">#REF!</definedName>
    <definedName name="TreinamentoMOD" localSheetId="30">#REF!</definedName>
    <definedName name="TreinamentoMOD" localSheetId="32">#REF!</definedName>
    <definedName name="TreinamentoMOD" localSheetId="33">#REF!</definedName>
    <definedName name="TreinamentoMOD" localSheetId="34">#REF!</definedName>
    <definedName name="TreinamentoMOD" localSheetId="35">#REF!</definedName>
    <definedName name="TreinamentoMOD" localSheetId="37">#REF!</definedName>
    <definedName name="TreinamentoMOD" localSheetId="38">#REF!</definedName>
    <definedName name="TreinamentoMOD" localSheetId="39">#REF!</definedName>
    <definedName name="TreinamentoMOD" localSheetId="17">#REF!</definedName>
    <definedName name="TreinamentoMOD" localSheetId="18">#REF!</definedName>
    <definedName name="TreinamentoMOD" localSheetId="19">#REF!</definedName>
    <definedName name="TreinamentoMOD" localSheetId="20">#REF!</definedName>
    <definedName name="TreinamentoMOD" localSheetId="2">#REF!</definedName>
    <definedName name="TreinamentoMOD" localSheetId="1">'Encargos Operacional - Sugerido'!#REF!</definedName>
    <definedName name="Upvc_2001" localSheetId="6">#REF!</definedName>
    <definedName name="Upvc_2001" localSheetId="15">#REF!</definedName>
    <definedName name="Upvc_2001" localSheetId="16">#REF!</definedName>
    <definedName name="Upvc_2001" localSheetId="7">#REF!</definedName>
    <definedName name="Upvc_2001" localSheetId="8">#REF!</definedName>
    <definedName name="Upvc_2001" localSheetId="9">#REF!</definedName>
    <definedName name="Upvc_2001" localSheetId="10">#REF!</definedName>
    <definedName name="Upvc_2001" localSheetId="11">#REF!</definedName>
    <definedName name="Upvc_2001" localSheetId="12">#REF!</definedName>
    <definedName name="Upvc_2001" localSheetId="13">#REF!</definedName>
    <definedName name="Upvc_2001" localSheetId="14">#REF!</definedName>
    <definedName name="Upvc_2001" localSheetId="22">#REF!</definedName>
    <definedName name="Upvc_2001" localSheetId="23">#REF!</definedName>
    <definedName name="Upvc_2001" localSheetId="25">#REF!</definedName>
    <definedName name="Upvc_2001" localSheetId="26">#REF!</definedName>
    <definedName name="Upvc_2001" localSheetId="28">#REF!</definedName>
    <definedName name="Upvc_2001" localSheetId="30">#REF!</definedName>
    <definedName name="Upvc_2001" localSheetId="32">#REF!</definedName>
    <definedName name="Upvc_2001" localSheetId="33">#REF!</definedName>
    <definedName name="Upvc_2001" localSheetId="34">#REF!</definedName>
    <definedName name="Upvc_2001" localSheetId="35">#REF!</definedName>
    <definedName name="Upvc_2001" localSheetId="37">#REF!</definedName>
    <definedName name="Upvc_2001" localSheetId="38">#REF!</definedName>
    <definedName name="Upvc_2001" localSheetId="39">#REF!</definedName>
    <definedName name="Upvc_2001" localSheetId="17">#REF!</definedName>
    <definedName name="Upvc_2001" localSheetId="18">#REF!</definedName>
    <definedName name="Upvc_2001" localSheetId="19">#REF!</definedName>
    <definedName name="Upvc_2001" localSheetId="20">#REF!</definedName>
    <definedName name="UPVC_99" localSheetId="6">#REF!</definedName>
    <definedName name="UPVC_99" localSheetId="15">#REF!</definedName>
    <definedName name="UPVC_99" localSheetId="16">#REF!</definedName>
    <definedName name="UPVC_99" localSheetId="7">#REF!</definedName>
    <definedName name="UPVC_99" localSheetId="8">#REF!</definedName>
    <definedName name="UPVC_99" localSheetId="9">#REF!</definedName>
    <definedName name="UPVC_99" localSheetId="10">#REF!</definedName>
    <definedName name="UPVC_99" localSheetId="11">#REF!</definedName>
    <definedName name="UPVC_99" localSheetId="12">#REF!</definedName>
    <definedName name="UPVC_99" localSheetId="13">#REF!</definedName>
    <definedName name="UPVC_99" localSheetId="14">#REF!</definedName>
    <definedName name="UPVC_99" localSheetId="22">#REF!</definedName>
    <definedName name="UPVC_99" localSheetId="23">#REF!</definedName>
    <definedName name="UPVC_99" localSheetId="25">#REF!</definedName>
    <definedName name="UPVC_99" localSheetId="26">#REF!</definedName>
    <definedName name="UPVC_99" localSheetId="28">#REF!</definedName>
    <definedName name="UPVC_99" localSheetId="30">#REF!</definedName>
    <definedName name="UPVC_99" localSheetId="32">#REF!</definedName>
    <definedName name="UPVC_99" localSheetId="33">#REF!</definedName>
    <definedName name="UPVC_99" localSheetId="34">#REF!</definedName>
    <definedName name="UPVC_99" localSheetId="35">#REF!</definedName>
    <definedName name="UPVC_99" localSheetId="37">#REF!</definedName>
    <definedName name="UPVC_99" localSheetId="38">#REF!</definedName>
    <definedName name="UPVC_99" localSheetId="39">#REF!</definedName>
    <definedName name="UPVC_99" localSheetId="17">#REF!</definedName>
    <definedName name="UPVC_99" localSheetId="18">#REF!</definedName>
    <definedName name="UPVC_99" localSheetId="19">#REF!</definedName>
    <definedName name="UPVC_99" localSheetId="20">#REF!</definedName>
    <definedName name="VIV">[2]VIV!$F$60</definedName>
    <definedName name="Viveiro" localSheetId="6">#REF!</definedName>
    <definedName name="Viveiro" localSheetId="15">#REF!</definedName>
    <definedName name="Viveiro" localSheetId="16">#REF!</definedName>
    <definedName name="Viveiro" localSheetId="7">#REF!</definedName>
    <definedName name="Viveiro" localSheetId="8">#REF!</definedName>
    <definedName name="Viveiro" localSheetId="9">#REF!</definedName>
    <definedName name="Viveiro" localSheetId="10">#REF!</definedName>
    <definedName name="Viveiro" localSheetId="11">#REF!</definedName>
    <definedName name="Viveiro" localSheetId="12">#REF!</definedName>
    <definedName name="Viveiro" localSheetId="13">#REF!</definedName>
    <definedName name="Viveiro" localSheetId="14">#REF!</definedName>
    <definedName name="Viveiro" localSheetId="22">#REF!</definedName>
    <definedName name="Viveiro" localSheetId="23">#REF!</definedName>
    <definedName name="Viveiro" localSheetId="25">#REF!</definedName>
    <definedName name="Viveiro" localSheetId="26">#REF!</definedName>
    <definedName name="Viveiro" localSheetId="28">#REF!</definedName>
    <definedName name="Viveiro" localSheetId="30">#REF!</definedName>
    <definedName name="Viveiro" localSheetId="32">#REF!</definedName>
    <definedName name="Viveiro" localSheetId="33">#REF!</definedName>
    <definedName name="Viveiro" localSheetId="34">#REF!</definedName>
    <definedName name="Viveiro" localSheetId="35">#REF!</definedName>
    <definedName name="Viveiro" localSheetId="37">#REF!</definedName>
    <definedName name="Viveiro" localSheetId="38">#REF!</definedName>
    <definedName name="Viveiro" localSheetId="39">#REF!</definedName>
    <definedName name="Viveiro" localSheetId="17">#REF!</definedName>
    <definedName name="Viveiro" localSheetId="18">#REF!</definedName>
    <definedName name="Viveiro" localSheetId="19">#REF!</definedName>
    <definedName name="Viveiro" localSheetId="20">#REF!</definedName>
    <definedName name="VIVSIL">[2]VIVSIL!$A$1</definedName>
    <definedName name="WE" localSheetId="13">#REF!</definedName>
    <definedName name="WE" localSheetId="26">#REF!</definedName>
    <definedName name="WE" localSheetId="38">#REF!</definedName>
    <definedName name="WE" localSheetId="39">#REF!</definedName>
    <definedName name="WE" localSheetId="19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6">[10]Observações!#REF!</definedName>
    <definedName name="x" localSheetId="15">[10]Observações!#REF!</definedName>
    <definedName name="x" localSheetId="16">[10]Observações!#REF!</definedName>
    <definedName name="x" localSheetId="7">[10]Observações!#REF!</definedName>
    <definedName name="x" localSheetId="8">[10]Observações!#REF!</definedName>
    <definedName name="x" localSheetId="9">[10]Observações!#REF!</definedName>
    <definedName name="x" localSheetId="10">[10]Observações!#REF!</definedName>
    <definedName name="x" localSheetId="11">[10]Observações!#REF!</definedName>
    <definedName name="x" localSheetId="12">[10]Observações!#REF!</definedName>
    <definedName name="x" localSheetId="13">[10]Observações!#REF!</definedName>
    <definedName name="x" localSheetId="14">[10]Observações!#REF!</definedName>
    <definedName name="x" localSheetId="22">[10]Observações!#REF!</definedName>
    <definedName name="x" localSheetId="23">[10]Observações!#REF!</definedName>
    <definedName name="x" localSheetId="25">[10]Observações!#REF!</definedName>
    <definedName name="x" localSheetId="26">[10]Observações!#REF!</definedName>
    <definedName name="x" localSheetId="28">[10]Observações!#REF!</definedName>
    <definedName name="x" localSheetId="30">[10]Observações!#REF!</definedName>
    <definedName name="x" localSheetId="32">[10]Observações!#REF!</definedName>
    <definedName name="x" localSheetId="33">[10]Observações!#REF!</definedName>
    <definedName name="x" localSheetId="34">[10]Observações!#REF!</definedName>
    <definedName name="x" localSheetId="35">[10]Observações!#REF!</definedName>
    <definedName name="x" localSheetId="37">[10]Observações!#REF!</definedName>
    <definedName name="x" localSheetId="38">[10]Observações!#REF!</definedName>
    <definedName name="x" localSheetId="39">[10]Observações!#REF!</definedName>
    <definedName name="x" localSheetId="17">[10]Observações!#REF!</definedName>
    <definedName name="x" localSheetId="18">[10]Observações!#REF!</definedName>
    <definedName name="x" localSheetId="19">[10]Observações!#REF!</definedName>
    <definedName name="x" localSheetId="20">[10]Observações!#REF!</definedName>
    <definedName name="x" localSheetId="1">[10]Observações!#REF!</definedName>
  </definedNames>
  <calcPr calcId="152511"/>
</workbook>
</file>

<file path=xl/calcChain.xml><?xml version="1.0" encoding="utf-8"?>
<calcChain xmlns="http://schemas.openxmlformats.org/spreadsheetml/2006/main">
  <c r="C100" i="1353" l="1"/>
  <c r="D77" i="1353"/>
  <c r="D80" i="1353"/>
  <c r="C104" i="1353"/>
  <c r="E27" i="1369" l="1"/>
  <c r="T33" i="1369" l="1"/>
  <c r="T30" i="1369"/>
  <c r="T27" i="1369"/>
  <c r="T24" i="1369"/>
  <c r="T23" i="1369"/>
  <c r="T22" i="1369"/>
  <c r="T21" i="1369"/>
  <c r="T20" i="1369"/>
  <c r="T19" i="1369"/>
  <c r="T18" i="1369"/>
  <c r="T17" i="1369"/>
  <c r="T16" i="1369"/>
  <c r="T15" i="1369"/>
  <c r="T14" i="1369"/>
  <c r="T13" i="1369"/>
  <c r="T35" i="1369" l="1"/>
  <c r="D88" i="1353"/>
  <c r="D58" i="1353"/>
  <c r="D60" i="1353" s="1"/>
  <c r="D61" i="1353" s="1"/>
  <c r="D57" i="1353"/>
  <c r="D56" i="1353"/>
  <c r="D55" i="1353"/>
  <c r="E21" i="1357"/>
  <c r="D59" i="1353" l="1"/>
  <c r="C13" i="1370" l="1"/>
  <c r="E22" i="1369" l="1"/>
  <c r="E17" i="1369"/>
  <c r="E19" i="1369"/>
  <c r="I190" i="1371" l="1"/>
  <c r="I190" i="1372"/>
  <c r="I190" i="1373"/>
  <c r="I190" i="1374"/>
  <c r="I190" i="1413"/>
  <c r="I190" i="1375"/>
  <c r="I190" i="1414"/>
  <c r="I190" i="1376"/>
  <c r="I190" i="1378"/>
  <c r="I190" i="1380"/>
  <c r="I190" i="1381"/>
  <c r="I190" i="1384"/>
  <c r="I190" i="1417"/>
  <c r="I190" i="1403"/>
  <c r="I190" i="1370"/>
  <c r="F190" i="1371"/>
  <c r="E190" i="1371"/>
  <c r="B190" i="1371"/>
  <c r="F190" i="1372"/>
  <c r="E190" i="1372"/>
  <c r="B190" i="1372"/>
  <c r="F190" i="1373"/>
  <c r="E190" i="1373"/>
  <c r="B190" i="1373"/>
  <c r="F190" i="1374"/>
  <c r="E190" i="1374"/>
  <c r="B190" i="1374"/>
  <c r="F190" i="1413"/>
  <c r="E190" i="1413"/>
  <c r="B190" i="1413"/>
  <c r="F190" i="1375"/>
  <c r="E190" i="1375"/>
  <c r="B190" i="1375"/>
  <c r="F190" i="1414"/>
  <c r="E190" i="1414"/>
  <c r="B190" i="1414"/>
  <c r="F190" i="1376"/>
  <c r="E190" i="1376"/>
  <c r="B190" i="1376"/>
  <c r="F190" i="1378"/>
  <c r="E190" i="1378"/>
  <c r="B190" i="1378"/>
  <c r="F190" i="1380"/>
  <c r="E190" i="1380"/>
  <c r="B190" i="1380"/>
  <c r="F190" i="1381"/>
  <c r="E190" i="1381"/>
  <c r="B190" i="1381"/>
  <c r="F190" i="1384"/>
  <c r="E190" i="1384"/>
  <c r="B190" i="1384"/>
  <c r="F190" i="1417"/>
  <c r="E190" i="1417"/>
  <c r="B190" i="1417"/>
  <c r="F190" i="1403"/>
  <c r="E190" i="1403"/>
  <c r="B190" i="1403"/>
  <c r="F190" i="1370"/>
  <c r="E190" i="1370"/>
  <c r="B190" i="1370"/>
  <c r="H17" i="1369"/>
  <c r="I17" i="1369" s="1"/>
  <c r="E221" i="1413"/>
  <c r="E21" i="1369"/>
  <c r="E20" i="1369"/>
  <c r="H20" i="1369" s="1"/>
  <c r="I20" i="1369" s="1"/>
  <c r="H18" i="1369"/>
  <c r="I18" i="1369" s="1"/>
  <c r="H16" i="1369"/>
  <c r="I16" i="1369" s="1"/>
  <c r="H15" i="1369"/>
  <c r="I15" i="1369" s="1"/>
  <c r="H14" i="1369"/>
  <c r="I14" i="1369" s="1"/>
  <c r="H13" i="1369"/>
  <c r="H19" i="1369"/>
  <c r="I19" i="1369" s="1"/>
  <c r="N21" i="1369" l="1"/>
  <c r="H21" i="1369"/>
  <c r="I13" i="1369"/>
  <c r="J13" i="1369"/>
  <c r="H198" i="1371"/>
  <c r="J21" i="1369" l="1"/>
  <c r="I21" i="1369"/>
  <c r="L21" i="1369"/>
  <c r="B179" i="1371" l="1"/>
  <c r="B178" i="1371"/>
  <c r="B179" i="1372"/>
  <c r="B178" i="1372"/>
  <c r="B179" i="1373"/>
  <c r="B178" i="1373"/>
  <c r="B179" i="1374"/>
  <c r="B178" i="1374"/>
  <c r="B179" i="1413"/>
  <c r="B178" i="1413"/>
  <c r="B179" i="1375"/>
  <c r="B178" i="1375"/>
  <c r="B179" i="1414"/>
  <c r="B178" i="1414"/>
  <c r="B179" i="1376"/>
  <c r="B178" i="1376"/>
  <c r="B179" i="1378"/>
  <c r="B178" i="1378"/>
  <c r="B179" i="1380"/>
  <c r="B178" i="1380"/>
  <c r="B179" i="1381"/>
  <c r="B178" i="1381"/>
  <c r="B179" i="1384"/>
  <c r="B178" i="1384"/>
  <c r="B179" i="1417"/>
  <c r="B178" i="1417"/>
  <c r="B179" i="1403"/>
  <c r="B178" i="1403"/>
  <c r="B179" i="1370"/>
  <c r="B178" i="1370"/>
  <c r="D28" i="1419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19" i="1419"/>
  <c r="D17" i="1419"/>
  <c r="D12" i="1419"/>
  <c r="E8" i="1419"/>
  <c r="C5" i="1419"/>
  <c r="N20" i="1357"/>
  <c r="D32" i="1418" s="1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E31" i="1418"/>
  <c r="D28" i="1418"/>
  <c r="D24" i="1418"/>
  <c r="D23" i="1418"/>
  <c r="D19" i="1418"/>
  <c r="D17" i="1418"/>
  <c r="D12" i="1418"/>
  <c r="E8" i="1418"/>
  <c r="C5" i="1418"/>
  <c r="E30" i="1369"/>
  <c r="D8" i="1417"/>
  <c r="I224" i="1417"/>
  <c r="F221" i="1417" s="1"/>
  <c r="H208" i="1417"/>
  <c r="H207" i="1417"/>
  <c r="H206" i="1417"/>
  <c r="H202" i="1417"/>
  <c r="H201" i="1417"/>
  <c r="H198" i="1417"/>
  <c r="H196" i="1417"/>
  <c r="F191" i="1417"/>
  <c r="E191" i="1417"/>
  <c r="B191" i="1417"/>
  <c r="F189" i="1417"/>
  <c r="B189" i="1417"/>
  <c r="I188" i="1417"/>
  <c r="F188" i="1417"/>
  <c r="E188" i="1417"/>
  <c r="B188" i="1417"/>
  <c r="E187" i="1417"/>
  <c r="B187" i="1417"/>
  <c r="F186" i="1417"/>
  <c r="E186" i="1417"/>
  <c r="B186" i="1417"/>
  <c r="F185" i="1417"/>
  <c r="E185" i="1417"/>
  <c r="B185" i="1417"/>
  <c r="E184" i="1417"/>
  <c r="B184" i="1417"/>
  <c r="D180" i="1417"/>
  <c r="B177" i="1417"/>
  <c r="B176" i="1417"/>
  <c r="B175" i="1417"/>
  <c r="B174" i="1417"/>
  <c r="B173" i="1417"/>
  <c r="B172" i="1417"/>
  <c r="B171" i="1417"/>
  <c r="B170" i="1417"/>
  <c r="B169" i="1417"/>
  <c r="B168" i="1417"/>
  <c r="B167" i="1417"/>
  <c r="B166" i="1417"/>
  <c r="B165" i="1417"/>
  <c r="B164" i="1417"/>
  <c r="B163" i="1417"/>
  <c r="B162" i="1417"/>
  <c r="B161" i="1417"/>
  <c r="H156" i="1417"/>
  <c r="I156" i="1417" s="1"/>
  <c r="E156" i="1417"/>
  <c r="B156" i="1417"/>
  <c r="H155" i="1417"/>
  <c r="I155" i="1417" s="1"/>
  <c r="E155" i="1417"/>
  <c r="B155" i="1417"/>
  <c r="H154" i="1417"/>
  <c r="E154" i="1417"/>
  <c r="B154" i="1417"/>
  <c r="H153" i="1417"/>
  <c r="E153" i="1417"/>
  <c r="B153" i="1417"/>
  <c r="H152" i="1417"/>
  <c r="E152" i="1417"/>
  <c r="B152" i="1417"/>
  <c r="H151" i="1417"/>
  <c r="E151" i="1417"/>
  <c r="B151" i="1417"/>
  <c r="H150" i="1417"/>
  <c r="E150" i="1417"/>
  <c r="B150" i="1417"/>
  <c r="G145" i="1417"/>
  <c r="F145" i="1417"/>
  <c r="E145" i="1417"/>
  <c r="D145" i="1417" s="1"/>
  <c r="B145" i="1417"/>
  <c r="G144" i="1417"/>
  <c r="F144" i="1417"/>
  <c r="E144" i="1417"/>
  <c r="D144" i="1417" s="1"/>
  <c r="B144" i="1417"/>
  <c r="G143" i="1417"/>
  <c r="F143" i="1417"/>
  <c r="E143" i="1417"/>
  <c r="D143" i="1417" s="1"/>
  <c r="B143" i="1417"/>
  <c r="G142" i="1417"/>
  <c r="F142" i="1417"/>
  <c r="E142" i="1417"/>
  <c r="D142" i="1417" s="1"/>
  <c r="B142" i="1417"/>
  <c r="G141" i="1417"/>
  <c r="F141" i="1417"/>
  <c r="E141" i="1417"/>
  <c r="D141" i="1417" s="1"/>
  <c r="B141" i="1417"/>
  <c r="G140" i="1417"/>
  <c r="F140" i="1417"/>
  <c r="E140" i="1417"/>
  <c r="D140" i="1417" s="1"/>
  <c r="B140" i="1417"/>
  <c r="G139" i="1417"/>
  <c r="F139" i="1417"/>
  <c r="E139" i="1417"/>
  <c r="D139" i="1417" s="1"/>
  <c r="B139" i="1417"/>
  <c r="G138" i="1417"/>
  <c r="F138" i="1417"/>
  <c r="E138" i="1417"/>
  <c r="D138" i="1417" s="1"/>
  <c r="B138" i="1417"/>
  <c r="G137" i="1417"/>
  <c r="F137" i="1417"/>
  <c r="E137" i="1417"/>
  <c r="D137" i="1417" s="1"/>
  <c r="B137" i="1417"/>
  <c r="G136" i="1417"/>
  <c r="F136" i="1417"/>
  <c r="E136" i="1417"/>
  <c r="D136" i="1417" s="1"/>
  <c r="B136" i="1417"/>
  <c r="G135" i="1417"/>
  <c r="F135" i="1417"/>
  <c r="E135" i="1417"/>
  <c r="D135" i="1417" s="1"/>
  <c r="B135" i="1417"/>
  <c r="G134" i="1417"/>
  <c r="F134" i="1417"/>
  <c r="E134" i="1417"/>
  <c r="D134" i="1417" s="1"/>
  <c r="B134" i="1417"/>
  <c r="G133" i="1417"/>
  <c r="F133" i="1417"/>
  <c r="E133" i="1417"/>
  <c r="D133" i="1417" s="1"/>
  <c r="B133" i="1417"/>
  <c r="G132" i="1417"/>
  <c r="F132" i="1417"/>
  <c r="E132" i="1417"/>
  <c r="D132" i="1417" s="1"/>
  <c r="B132" i="1417"/>
  <c r="G131" i="1417"/>
  <c r="F131" i="1417"/>
  <c r="E131" i="1417"/>
  <c r="D131" i="1417" s="1"/>
  <c r="B131" i="1417"/>
  <c r="G130" i="1417"/>
  <c r="F130" i="1417"/>
  <c r="E130" i="1417"/>
  <c r="D130" i="1417" s="1"/>
  <c r="B130" i="1417"/>
  <c r="G129" i="1417"/>
  <c r="F129" i="1417"/>
  <c r="E129" i="1417"/>
  <c r="D129" i="1417" s="1"/>
  <c r="B129" i="1417"/>
  <c r="G128" i="1417"/>
  <c r="F128" i="1417"/>
  <c r="E128" i="1417"/>
  <c r="D128" i="1417" s="1"/>
  <c r="B128" i="1417"/>
  <c r="G127" i="1417"/>
  <c r="F127" i="1417"/>
  <c r="E127" i="1417"/>
  <c r="D127" i="1417" s="1"/>
  <c r="B127" i="1417"/>
  <c r="G126" i="1417"/>
  <c r="F126" i="1417"/>
  <c r="E126" i="1417"/>
  <c r="D126" i="1417" s="1"/>
  <c r="B126" i="1417"/>
  <c r="G125" i="1417"/>
  <c r="F125" i="1417"/>
  <c r="E125" i="1417"/>
  <c r="D125" i="1417" s="1"/>
  <c r="B125" i="1417"/>
  <c r="G124" i="1417"/>
  <c r="F124" i="1417"/>
  <c r="B124" i="1417"/>
  <c r="I119" i="1417"/>
  <c r="F119" i="1417"/>
  <c r="E119" i="1417"/>
  <c r="D119" i="1417"/>
  <c r="B119" i="1417"/>
  <c r="I118" i="1417"/>
  <c r="F118" i="1417"/>
  <c r="E118" i="1417"/>
  <c r="D118" i="1417"/>
  <c r="B118" i="1417"/>
  <c r="I117" i="1417"/>
  <c r="F117" i="1417"/>
  <c r="E117" i="1417"/>
  <c r="D117" i="1417"/>
  <c r="B117" i="1417"/>
  <c r="I116" i="1417"/>
  <c r="F116" i="1417"/>
  <c r="E116" i="1417"/>
  <c r="D116" i="1417"/>
  <c r="B116" i="1417"/>
  <c r="I115" i="1417"/>
  <c r="F115" i="1417"/>
  <c r="E115" i="1417"/>
  <c r="D115" i="1417"/>
  <c r="B115" i="1417"/>
  <c r="I114" i="1417"/>
  <c r="F114" i="1417"/>
  <c r="E114" i="1417"/>
  <c r="D114" i="1417"/>
  <c r="B114" i="1417"/>
  <c r="I113" i="1417"/>
  <c r="F113" i="1417"/>
  <c r="E113" i="1417"/>
  <c r="D113" i="1417"/>
  <c r="B113" i="1417"/>
  <c r="I112" i="1417"/>
  <c r="F112" i="1417"/>
  <c r="E112" i="1417"/>
  <c r="D112" i="1417"/>
  <c r="B112" i="1417"/>
  <c r="I111" i="1417"/>
  <c r="F111" i="1417"/>
  <c r="E111" i="1417"/>
  <c r="D111" i="1417"/>
  <c r="B111" i="1417"/>
  <c r="I110" i="1417"/>
  <c r="F110" i="1417"/>
  <c r="E110" i="1417"/>
  <c r="D110" i="1417"/>
  <c r="B110" i="1417"/>
  <c r="I109" i="1417"/>
  <c r="F109" i="1417"/>
  <c r="E109" i="1417"/>
  <c r="D109" i="1417"/>
  <c r="B109" i="1417"/>
  <c r="I108" i="1417"/>
  <c r="F108" i="1417"/>
  <c r="E108" i="1417"/>
  <c r="D108" i="1417"/>
  <c r="B108" i="1417"/>
  <c r="I107" i="1417"/>
  <c r="F107" i="1417"/>
  <c r="E107" i="1417"/>
  <c r="D107" i="1417"/>
  <c r="B107" i="1417"/>
  <c r="I106" i="1417"/>
  <c r="F106" i="1417"/>
  <c r="E106" i="1417"/>
  <c r="D106" i="1417"/>
  <c r="B106" i="1417"/>
  <c r="I105" i="1417"/>
  <c r="F105" i="1417"/>
  <c r="E105" i="1417"/>
  <c r="D105" i="1417"/>
  <c r="B105" i="1417"/>
  <c r="I104" i="1417"/>
  <c r="F104" i="1417"/>
  <c r="E104" i="1417"/>
  <c r="D104" i="1417"/>
  <c r="B104" i="1417"/>
  <c r="I103" i="1417"/>
  <c r="F103" i="1417"/>
  <c r="E103" i="1417"/>
  <c r="D103" i="1417"/>
  <c r="B103" i="1417"/>
  <c r="I102" i="1417"/>
  <c r="F102" i="1417"/>
  <c r="E102" i="1417"/>
  <c r="D102" i="1417"/>
  <c r="B102" i="1417"/>
  <c r="I101" i="1417"/>
  <c r="F101" i="1417"/>
  <c r="D101" i="1417"/>
  <c r="B101" i="1417"/>
  <c r="I96" i="1417"/>
  <c r="F96" i="1417"/>
  <c r="E96" i="1417"/>
  <c r="D96" i="1417"/>
  <c r="B96" i="1417"/>
  <c r="I95" i="1417"/>
  <c r="E95" i="1417"/>
  <c r="D95" i="1417"/>
  <c r="B95" i="1417"/>
  <c r="I94" i="1417"/>
  <c r="F94" i="1417"/>
  <c r="E94" i="1417"/>
  <c r="D94" i="1417"/>
  <c r="B94" i="1417"/>
  <c r="I93" i="1417"/>
  <c r="E93" i="1417"/>
  <c r="D93" i="1417"/>
  <c r="B93" i="1417"/>
  <c r="I92" i="1417"/>
  <c r="F92" i="1417"/>
  <c r="E92" i="1417"/>
  <c r="D92" i="1417"/>
  <c r="B92" i="1417"/>
  <c r="I91" i="1417"/>
  <c r="F91" i="1417"/>
  <c r="E91" i="1417"/>
  <c r="D91" i="1417"/>
  <c r="B91" i="1417"/>
  <c r="I90" i="1417"/>
  <c r="F90" i="1417"/>
  <c r="E90" i="1417"/>
  <c r="D90" i="1417"/>
  <c r="B90" i="1417"/>
  <c r="I89" i="1417"/>
  <c r="F89" i="1417"/>
  <c r="E89" i="1417"/>
  <c r="D89" i="1417"/>
  <c r="B89" i="1417"/>
  <c r="I88" i="1417"/>
  <c r="E88" i="1417"/>
  <c r="D88" i="1417"/>
  <c r="B88" i="1417"/>
  <c r="I87" i="1417"/>
  <c r="F87" i="1417"/>
  <c r="E87" i="1417"/>
  <c r="D87" i="1417"/>
  <c r="B87" i="1417"/>
  <c r="I86" i="1417"/>
  <c r="F86" i="1417"/>
  <c r="E86" i="1417"/>
  <c r="D86" i="1417"/>
  <c r="B86" i="1417"/>
  <c r="I85" i="1417"/>
  <c r="F85" i="1417"/>
  <c r="E85" i="1417"/>
  <c r="D85" i="1417"/>
  <c r="B85" i="1417"/>
  <c r="I84" i="1417"/>
  <c r="F84" i="1417"/>
  <c r="E84" i="1417"/>
  <c r="D84" i="1417"/>
  <c r="B84" i="1417"/>
  <c r="I83" i="1417"/>
  <c r="E83" i="1417"/>
  <c r="D83" i="1417"/>
  <c r="B83" i="1417"/>
  <c r="I82" i="1417"/>
  <c r="F82" i="1417"/>
  <c r="D82" i="1417"/>
  <c r="B82" i="1417"/>
  <c r="I81" i="1417"/>
  <c r="F81" i="1417"/>
  <c r="E81" i="1417"/>
  <c r="D81" i="1417"/>
  <c r="B81" i="1417"/>
  <c r="I80" i="1417"/>
  <c r="F80" i="1417"/>
  <c r="E80" i="1417"/>
  <c r="D80" i="1417"/>
  <c r="B80" i="1417"/>
  <c r="I79" i="1417"/>
  <c r="F79" i="1417"/>
  <c r="E79" i="1417"/>
  <c r="D79" i="1417"/>
  <c r="B79" i="1417"/>
  <c r="I78" i="1417"/>
  <c r="F78" i="1417"/>
  <c r="E78" i="1417"/>
  <c r="D78" i="1417"/>
  <c r="B78" i="1417"/>
  <c r="I77" i="1417"/>
  <c r="F77" i="1417"/>
  <c r="E77" i="1417"/>
  <c r="D77" i="1417"/>
  <c r="B77" i="1417"/>
  <c r="I76" i="1417"/>
  <c r="F76" i="1417"/>
  <c r="E76" i="1417"/>
  <c r="D76" i="1417"/>
  <c r="B76" i="1417"/>
  <c r="I75" i="1417"/>
  <c r="F75" i="1417"/>
  <c r="E75" i="1417"/>
  <c r="D75" i="1417"/>
  <c r="B75" i="1417"/>
  <c r="I74" i="1417"/>
  <c r="F74" i="1417"/>
  <c r="E74" i="1417"/>
  <c r="D74" i="1417"/>
  <c r="B74" i="1417"/>
  <c r="I73" i="1417"/>
  <c r="F73" i="1417"/>
  <c r="E73" i="1417"/>
  <c r="D73" i="1417"/>
  <c r="B73" i="1417"/>
  <c r="I72" i="1417"/>
  <c r="F72" i="1417"/>
  <c r="E72" i="1417"/>
  <c r="D72" i="1417"/>
  <c r="B72" i="1417"/>
  <c r="I71" i="1417"/>
  <c r="F71" i="1417"/>
  <c r="E71" i="1417"/>
  <c r="D71" i="1417"/>
  <c r="B71" i="1417"/>
  <c r="F65" i="1417"/>
  <c r="E65" i="1417"/>
  <c r="D65" i="1417"/>
  <c r="C65" i="1417"/>
  <c r="B65" i="1417"/>
  <c r="F64" i="1417"/>
  <c r="E64" i="1417"/>
  <c r="D64" i="1417"/>
  <c r="C64" i="1417"/>
  <c r="B64" i="1417"/>
  <c r="F63" i="1417"/>
  <c r="E63" i="1417"/>
  <c r="D63" i="1417"/>
  <c r="C63" i="1417"/>
  <c r="B63" i="1417"/>
  <c r="F62" i="1417"/>
  <c r="E62" i="1417"/>
  <c r="D62" i="1417"/>
  <c r="C62" i="1417"/>
  <c r="B62" i="1417"/>
  <c r="F61" i="1417"/>
  <c r="E61" i="1417"/>
  <c r="D61" i="1417"/>
  <c r="C61" i="1417"/>
  <c r="B61" i="1417"/>
  <c r="E60" i="1417"/>
  <c r="D60" i="1417"/>
  <c r="F60" i="1417" s="1"/>
  <c r="C60" i="1417"/>
  <c r="B60" i="1417"/>
  <c r="C55" i="1417"/>
  <c r="F54" i="1417"/>
  <c r="D54" i="1417"/>
  <c r="E54" i="1417" s="1"/>
  <c r="B54" i="1417"/>
  <c r="F53" i="1417"/>
  <c r="E53" i="1417"/>
  <c r="D53" i="1417"/>
  <c r="B53" i="1417"/>
  <c r="F52" i="1417"/>
  <c r="E52" i="1417"/>
  <c r="D52" i="1417"/>
  <c r="B52" i="1417"/>
  <c r="F51" i="1417"/>
  <c r="E51" i="1417"/>
  <c r="D51" i="1417"/>
  <c r="B51" i="1417"/>
  <c r="E50" i="1417"/>
  <c r="D50" i="1417"/>
  <c r="F50" i="1417" s="1"/>
  <c r="B50" i="1417"/>
  <c r="E49" i="1417"/>
  <c r="D49" i="1417"/>
  <c r="F49" i="1417" s="1"/>
  <c r="B49" i="1417"/>
  <c r="F48" i="1417"/>
  <c r="E48" i="1417"/>
  <c r="D48" i="1417"/>
  <c r="B48" i="1417"/>
  <c r="F47" i="1417"/>
  <c r="D47" i="1417"/>
  <c r="E47" i="1417" s="1"/>
  <c r="B47" i="1417"/>
  <c r="F46" i="1417"/>
  <c r="D46" i="1417"/>
  <c r="E46" i="1417" s="1"/>
  <c r="B46" i="1417"/>
  <c r="E45" i="1417"/>
  <c r="D45" i="1417"/>
  <c r="F45" i="1417" s="1"/>
  <c r="B45" i="1417"/>
  <c r="E44" i="1417"/>
  <c r="D44" i="1417"/>
  <c r="F44" i="1417" s="1"/>
  <c r="B44" i="1417"/>
  <c r="E43" i="1417"/>
  <c r="D43" i="1417"/>
  <c r="F43" i="1417" s="1"/>
  <c r="B43" i="1417"/>
  <c r="E42" i="1417"/>
  <c r="D42" i="1417"/>
  <c r="F42" i="1417" s="1"/>
  <c r="B42" i="1417"/>
  <c r="E41" i="1417"/>
  <c r="D41" i="1417"/>
  <c r="F41" i="1417" s="1"/>
  <c r="B41" i="1417"/>
  <c r="E40" i="1417"/>
  <c r="D40" i="1417"/>
  <c r="F40" i="1417" s="1"/>
  <c r="B40" i="1417"/>
  <c r="E39" i="1417"/>
  <c r="D39" i="1417"/>
  <c r="F39" i="1417" s="1"/>
  <c r="B39" i="1417"/>
  <c r="E38" i="1417"/>
  <c r="D38" i="1417"/>
  <c r="B38" i="1417"/>
  <c r="E37" i="1417"/>
  <c r="D37" i="1417"/>
  <c r="F37" i="1417" s="1"/>
  <c r="B37" i="1417"/>
  <c r="F36" i="1417"/>
  <c r="E36" i="1417"/>
  <c r="D36" i="1417"/>
  <c r="B36" i="1417"/>
  <c r="F35" i="1417"/>
  <c r="E35" i="1417"/>
  <c r="D35" i="1417"/>
  <c r="B35" i="1417"/>
  <c r="F34" i="1417"/>
  <c r="E34" i="1417"/>
  <c r="D34" i="1417"/>
  <c r="B34" i="1417"/>
  <c r="F33" i="1417"/>
  <c r="E33" i="1417"/>
  <c r="D33" i="1417"/>
  <c r="B33" i="1417"/>
  <c r="F32" i="1417"/>
  <c r="E32" i="1417"/>
  <c r="D32" i="1417"/>
  <c r="B32" i="1417"/>
  <c r="F31" i="1417"/>
  <c r="D31" i="1417"/>
  <c r="E31" i="1417" s="1"/>
  <c r="B31" i="1417"/>
  <c r="F30" i="1417"/>
  <c r="E30" i="1417"/>
  <c r="D30" i="1417"/>
  <c r="B30" i="1417"/>
  <c r="F29" i="1417"/>
  <c r="E29" i="1417"/>
  <c r="D29" i="1417"/>
  <c r="B29" i="1417"/>
  <c r="F28" i="1417"/>
  <c r="D28" i="1417"/>
  <c r="E28" i="1417" s="1"/>
  <c r="B28" i="1417"/>
  <c r="F27" i="1417"/>
  <c r="D27" i="1417"/>
  <c r="E27" i="1417" s="1"/>
  <c r="B27" i="1417"/>
  <c r="F26" i="1417"/>
  <c r="D26" i="1417"/>
  <c r="E26" i="1417" s="1"/>
  <c r="B26" i="1417"/>
  <c r="F25" i="1417"/>
  <c r="D25" i="1417"/>
  <c r="E25" i="1417" s="1"/>
  <c r="B25" i="1417"/>
  <c r="F24" i="1417"/>
  <c r="D24" i="1417"/>
  <c r="E24" i="1417" s="1"/>
  <c r="B24" i="1417"/>
  <c r="F23" i="1417"/>
  <c r="E23" i="1417"/>
  <c r="D23" i="1417"/>
  <c r="B23" i="1417"/>
  <c r="F22" i="1417"/>
  <c r="E22" i="1417"/>
  <c r="D22" i="1417"/>
  <c r="B22" i="1417"/>
  <c r="F21" i="1417"/>
  <c r="E21" i="1417"/>
  <c r="D21" i="1417"/>
  <c r="B21" i="1417"/>
  <c r="F20" i="1417"/>
  <c r="E20" i="1417"/>
  <c r="D20" i="1417"/>
  <c r="B20" i="1417"/>
  <c r="F19" i="1417"/>
  <c r="E19" i="1417"/>
  <c r="D19" i="1417"/>
  <c r="B19" i="1417"/>
  <c r="C13" i="1417"/>
  <c r="E221" i="1417" s="1"/>
  <c r="D4" i="1417"/>
  <c r="I189" i="1371"/>
  <c r="I189" i="1372"/>
  <c r="I189" i="1373"/>
  <c r="I189" i="1374"/>
  <c r="I189" i="1413"/>
  <c r="I189" i="1375"/>
  <c r="I189" i="1414"/>
  <c r="I189" i="1376"/>
  <c r="I189" i="1378"/>
  <c r="I189" i="1380"/>
  <c r="I189" i="1381"/>
  <c r="I189" i="1384"/>
  <c r="I189" i="1403"/>
  <c r="I189" i="1370"/>
  <c r="F189" i="1371"/>
  <c r="B189" i="1371"/>
  <c r="F189" i="1372"/>
  <c r="B189" i="1372"/>
  <c r="F189" i="1373"/>
  <c r="B189" i="1373"/>
  <c r="F189" i="1374"/>
  <c r="B189" i="1374"/>
  <c r="F189" i="1413"/>
  <c r="E189" i="1413"/>
  <c r="B189" i="1413"/>
  <c r="F189" i="1375"/>
  <c r="B189" i="1375"/>
  <c r="F189" i="1414"/>
  <c r="B189" i="1414"/>
  <c r="F189" i="1376"/>
  <c r="B189" i="1376"/>
  <c r="F189" i="1378"/>
  <c r="B189" i="1378"/>
  <c r="F189" i="1380"/>
  <c r="B189" i="1380"/>
  <c r="F189" i="1381"/>
  <c r="B189" i="1381"/>
  <c r="F189" i="1384"/>
  <c r="B189" i="1384"/>
  <c r="F189" i="1403"/>
  <c r="B189" i="1403"/>
  <c r="F189" i="1370"/>
  <c r="B189" i="1370"/>
  <c r="I188" i="1371"/>
  <c r="I188" i="1372"/>
  <c r="I188" i="1373"/>
  <c r="I188" i="1374"/>
  <c r="I188" i="1413"/>
  <c r="I188" i="1375"/>
  <c r="I188" i="1414"/>
  <c r="I188" i="1376"/>
  <c r="I188" i="1378"/>
  <c r="I188" i="1380"/>
  <c r="I188" i="1381"/>
  <c r="I188" i="1384"/>
  <c r="I188" i="1403"/>
  <c r="I188" i="1370"/>
  <c r="D21" i="1418" l="1"/>
  <c r="D22" i="1418" s="1"/>
  <c r="D65" i="1418" s="1"/>
  <c r="D25" i="1419"/>
  <c r="E36" i="1419"/>
  <c r="F36" i="1419" s="1"/>
  <c r="D21" i="1419"/>
  <c r="D22" i="1419" s="1"/>
  <c r="D65" i="1419" s="1"/>
  <c r="D56" i="1419"/>
  <c r="D61" i="1419"/>
  <c r="D61" i="1418"/>
  <c r="D56" i="1418"/>
  <c r="D37" i="1419"/>
  <c r="G60" i="1417"/>
  <c r="G19" i="1417"/>
  <c r="G20" i="1417"/>
  <c r="G22" i="1417"/>
  <c r="G25" i="1417"/>
  <c r="G29" i="1417"/>
  <c r="G30" i="1417"/>
  <c r="G44" i="1417"/>
  <c r="G53" i="1417"/>
  <c r="I97" i="1417"/>
  <c r="I120" i="1417"/>
  <c r="E13" i="1419"/>
  <c r="E12" i="1419"/>
  <c r="E36" i="1418"/>
  <c r="F36" i="1418" s="1"/>
  <c r="D37" i="1418"/>
  <c r="D25" i="1418"/>
  <c r="D26" i="1418" s="1"/>
  <c r="D27" i="1418" s="1"/>
  <c r="E13" i="1418"/>
  <c r="E12" i="1418"/>
  <c r="E189" i="1372"/>
  <c r="E189" i="1417"/>
  <c r="I189" i="1417" s="1"/>
  <c r="E189" i="1371"/>
  <c r="E189" i="1403"/>
  <c r="F38" i="1417"/>
  <c r="G38" i="1417" s="1"/>
  <c r="G26" i="1417"/>
  <c r="G39" i="1417"/>
  <c r="G40" i="1417"/>
  <c r="G41" i="1417"/>
  <c r="G50" i="1417"/>
  <c r="D155" i="1417"/>
  <c r="D156" i="1417"/>
  <c r="D185" i="1417"/>
  <c r="I185" i="1417" s="1"/>
  <c r="D186" i="1417"/>
  <c r="I186" i="1417" s="1"/>
  <c r="D187" i="1417"/>
  <c r="D191" i="1417"/>
  <c r="I191" i="1417" s="1"/>
  <c r="G35" i="1417"/>
  <c r="G36" i="1417"/>
  <c r="G42" i="1417"/>
  <c r="D151" i="1417"/>
  <c r="D153" i="1417"/>
  <c r="D184" i="1417"/>
  <c r="D150" i="1417"/>
  <c r="G48" i="1417"/>
  <c r="G49" i="1417"/>
  <c r="D154" i="1417"/>
  <c r="G23" i="1417"/>
  <c r="G63" i="1417"/>
  <c r="C66" i="1417"/>
  <c r="D152" i="1417"/>
  <c r="G32" i="1417"/>
  <c r="G34" i="1417"/>
  <c r="G43" i="1417"/>
  <c r="G46" i="1417"/>
  <c r="G54" i="1417"/>
  <c r="G64" i="1417"/>
  <c r="G31" i="1417"/>
  <c r="G33" i="1417"/>
  <c r="G45" i="1417"/>
  <c r="G62" i="1417"/>
  <c r="G21" i="1417"/>
  <c r="G37" i="1417"/>
  <c r="G51" i="1417"/>
  <c r="G52" i="1417"/>
  <c r="G61" i="1417"/>
  <c r="G65" i="1417"/>
  <c r="G27" i="1417"/>
  <c r="G28" i="1417"/>
  <c r="G24" i="1417"/>
  <c r="G47" i="1417"/>
  <c r="E189" i="1384"/>
  <c r="E189" i="1381"/>
  <c r="E189" i="1376"/>
  <c r="E189" i="1374"/>
  <c r="E189" i="1380"/>
  <c r="E189" i="1414"/>
  <c r="E189" i="1373"/>
  <c r="E189" i="1370"/>
  <c r="E189" i="1378"/>
  <c r="E189" i="1375"/>
  <c r="G36" i="1418" l="1"/>
  <c r="D26" i="1419"/>
  <c r="D27" i="1419" s="1"/>
  <c r="G36" i="1419" s="1"/>
  <c r="E32" i="1418"/>
  <c r="G32" i="1418" s="1"/>
  <c r="G39" i="1418"/>
  <c r="G39" i="1419"/>
  <c r="D29" i="1419"/>
  <c r="D14" i="1419" s="1"/>
  <c r="E14" i="1419" s="1"/>
  <c r="D29" i="1418"/>
  <c r="D14" i="1418" s="1"/>
  <c r="E37" i="1418" s="1"/>
  <c r="D64" i="1418"/>
  <c r="G13" i="1418"/>
  <c r="E33" i="1418" l="1"/>
  <c r="E34" i="1418" s="1"/>
  <c r="G34" i="1418" s="1"/>
  <c r="E32" i="1419"/>
  <c r="E33" i="1419" s="1"/>
  <c r="E34" i="1419" s="1"/>
  <c r="G34" i="1419" s="1"/>
  <c r="D64" i="1419"/>
  <c r="G13" i="1419"/>
  <c r="F32" i="1418"/>
  <c r="F32" i="1419"/>
  <c r="E14" i="1418"/>
  <c r="E15" i="1418" s="1"/>
  <c r="F15" i="1418" s="1"/>
  <c r="E37" i="1419"/>
  <c r="E38" i="1419" s="1"/>
  <c r="F14" i="1419"/>
  <c r="G14" i="1419"/>
  <c r="E15" i="1419"/>
  <c r="F15" i="1419" s="1"/>
  <c r="E38" i="1418"/>
  <c r="F37" i="1418"/>
  <c r="G37" i="1418"/>
  <c r="E18" i="1352"/>
  <c r="E28" i="1352"/>
  <c r="E23" i="1352"/>
  <c r="D17" i="1352"/>
  <c r="G33" i="1419" l="1"/>
  <c r="F33" i="1419"/>
  <c r="G32" i="1419"/>
  <c r="G33" i="1418"/>
  <c r="F33" i="1418"/>
  <c r="E40" i="1419"/>
  <c r="G40" i="1419" s="1"/>
  <c r="G14" i="1418"/>
  <c r="G37" i="1419"/>
  <c r="F14" i="1418"/>
  <c r="F37" i="1419"/>
  <c r="F38" i="1419"/>
  <c r="G38" i="1419"/>
  <c r="F38" i="1418"/>
  <c r="G38" i="1418"/>
  <c r="E40" i="1418"/>
  <c r="E82" i="1417"/>
  <c r="F93" i="1417"/>
  <c r="F88" i="1417"/>
  <c r="F83" i="1417"/>
  <c r="D95" i="1371"/>
  <c r="D95" i="1372"/>
  <c r="D95" i="1373"/>
  <c r="D95" i="1374"/>
  <c r="D95" i="1413"/>
  <c r="D95" i="1375"/>
  <c r="D95" i="1414"/>
  <c r="D95" i="1376"/>
  <c r="D95" i="1378"/>
  <c r="D95" i="1380"/>
  <c r="D95" i="1381"/>
  <c r="D95" i="1384"/>
  <c r="D95" i="1403"/>
  <c r="D95" i="1370"/>
  <c r="D93" i="1371"/>
  <c r="D92" i="1371"/>
  <c r="D91" i="1371"/>
  <c r="D90" i="1371"/>
  <c r="D89" i="1371"/>
  <c r="D88" i="1371"/>
  <c r="D87" i="1371"/>
  <c r="D86" i="1371"/>
  <c r="D85" i="1371"/>
  <c r="D84" i="1371"/>
  <c r="D83" i="1371"/>
  <c r="D82" i="1371"/>
  <c r="D81" i="1371"/>
  <c r="D80" i="1371"/>
  <c r="D79" i="1371"/>
  <c r="D78" i="1371"/>
  <c r="D92" i="1372"/>
  <c r="D91" i="1372"/>
  <c r="D90" i="1372"/>
  <c r="D88" i="1372"/>
  <c r="D87" i="1372"/>
  <c r="D84" i="1372"/>
  <c r="D82" i="1372"/>
  <c r="D81" i="1372"/>
  <c r="D79" i="1372"/>
  <c r="D78" i="1372"/>
  <c r="D93" i="1373"/>
  <c r="D92" i="1373"/>
  <c r="D91" i="1373"/>
  <c r="D90" i="1373"/>
  <c r="D89" i="1373"/>
  <c r="D88" i="1373"/>
  <c r="D87" i="1373"/>
  <c r="D86" i="1373"/>
  <c r="D85" i="1373"/>
  <c r="D84" i="1373"/>
  <c r="D83" i="1373"/>
  <c r="D82" i="1373"/>
  <c r="D81" i="1373"/>
  <c r="D80" i="1373"/>
  <c r="D79" i="1373"/>
  <c r="D78" i="1373"/>
  <c r="D93" i="1374"/>
  <c r="D92" i="1374"/>
  <c r="D91" i="1374"/>
  <c r="D90" i="1374"/>
  <c r="D89" i="1374"/>
  <c r="D88" i="1374"/>
  <c r="D87" i="1374"/>
  <c r="D86" i="1374"/>
  <c r="D85" i="1374"/>
  <c r="D84" i="1374"/>
  <c r="D83" i="1374"/>
  <c r="D82" i="1374"/>
  <c r="D81" i="1374"/>
  <c r="D80" i="1374"/>
  <c r="D79" i="1374"/>
  <c r="D78" i="1374"/>
  <c r="D93" i="1413"/>
  <c r="D92" i="1413"/>
  <c r="D91" i="1413"/>
  <c r="D90" i="1413"/>
  <c r="D89" i="1413"/>
  <c r="D88" i="1413"/>
  <c r="D87" i="1413"/>
  <c r="D86" i="1413"/>
  <c r="D85" i="1413"/>
  <c r="D84" i="1413"/>
  <c r="D83" i="1413"/>
  <c r="D82" i="1413"/>
  <c r="D81" i="1413"/>
  <c r="D80" i="1413"/>
  <c r="D79" i="1413"/>
  <c r="D78" i="1413"/>
  <c r="D93" i="1375"/>
  <c r="D92" i="1375"/>
  <c r="D91" i="1375"/>
  <c r="D90" i="1375"/>
  <c r="D89" i="1375"/>
  <c r="D88" i="1375"/>
  <c r="D87" i="1375"/>
  <c r="D86" i="1375"/>
  <c r="D85" i="1375"/>
  <c r="D84" i="1375"/>
  <c r="D83" i="1375"/>
  <c r="D82" i="1375"/>
  <c r="D81" i="1375"/>
  <c r="D80" i="1375"/>
  <c r="D79" i="1375"/>
  <c r="D78" i="1375"/>
  <c r="D93" i="1414"/>
  <c r="D92" i="1414"/>
  <c r="D91" i="1414"/>
  <c r="D90" i="1414"/>
  <c r="D89" i="1414"/>
  <c r="D88" i="1414"/>
  <c r="D87" i="1414"/>
  <c r="D86" i="1414"/>
  <c r="D85" i="1414"/>
  <c r="D84" i="1414"/>
  <c r="D83" i="1414"/>
  <c r="D82" i="1414"/>
  <c r="D81" i="1414"/>
  <c r="D80" i="1414"/>
  <c r="D79" i="1414"/>
  <c r="D78" i="1414"/>
  <c r="D93" i="1376"/>
  <c r="D92" i="1376"/>
  <c r="D91" i="1376"/>
  <c r="D90" i="1376"/>
  <c r="D89" i="1376"/>
  <c r="D88" i="1376"/>
  <c r="D87" i="1376"/>
  <c r="D86" i="1376"/>
  <c r="D85" i="1376"/>
  <c r="D84" i="1376"/>
  <c r="D83" i="1376"/>
  <c r="D82" i="1376"/>
  <c r="D81" i="1376"/>
  <c r="D80" i="1376"/>
  <c r="D79" i="1376"/>
  <c r="D78" i="1376"/>
  <c r="D93" i="1378"/>
  <c r="D92" i="1378"/>
  <c r="D91" i="1378"/>
  <c r="D90" i="1378"/>
  <c r="D89" i="1378"/>
  <c r="D88" i="1378"/>
  <c r="D87" i="1378"/>
  <c r="D86" i="1378"/>
  <c r="D85" i="1378"/>
  <c r="D84" i="1378"/>
  <c r="D83" i="1378"/>
  <c r="D82" i="1378"/>
  <c r="D81" i="1378"/>
  <c r="D80" i="1378"/>
  <c r="D79" i="1378"/>
  <c r="D78" i="1378"/>
  <c r="D93" i="1380"/>
  <c r="D92" i="1380"/>
  <c r="D91" i="1380"/>
  <c r="D90" i="1380"/>
  <c r="D89" i="1380"/>
  <c r="D88" i="1380"/>
  <c r="D87" i="1380"/>
  <c r="D86" i="1380"/>
  <c r="D85" i="1380"/>
  <c r="D84" i="1380"/>
  <c r="D83" i="1380"/>
  <c r="D82" i="1380"/>
  <c r="D81" i="1380"/>
  <c r="D80" i="1380"/>
  <c r="D79" i="1380"/>
  <c r="D78" i="1380"/>
  <c r="D93" i="1381"/>
  <c r="D92" i="1381"/>
  <c r="D91" i="1381"/>
  <c r="D90" i="1381"/>
  <c r="D89" i="1381"/>
  <c r="D88" i="1381"/>
  <c r="D87" i="1381"/>
  <c r="D86" i="1381"/>
  <c r="D85" i="1381"/>
  <c r="D84" i="1381"/>
  <c r="D83" i="1381"/>
  <c r="D82" i="1381"/>
  <c r="D81" i="1381"/>
  <c r="D80" i="1381"/>
  <c r="D79" i="1381"/>
  <c r="D78" i="1381"/>
  <c r="D93" i="1384"/>
  <c r="D92" i="1384"/>
  <c r="D91" i="1384"/>
  <c r="D90" i="1384"/>
  <c r="D89" i="1384"/>
  <c r="D88" i="1384"/>
  <c r="D87" i="1384"/>
  <c r="D86" i="1384"/>
  <c r="D85" i="1384"/>
  <c r="D84" i="1384"/>
  <c r="D83" i="1384"/>
  <c r="D82" i="1384"/>
  <c r="D81" i="1384"/>
  <c r="D80" i="1384"/>
  <c r="D79" i="1384"/>
  <c r="D78" i="1384"/>
  <c r="D93" i="1403"/>
  <c r="D92" i="1403"/>
  <c r="D91" i="1403"/>
  <c r="D90" i="1403"/>
  <c r="D89" i="1403"/>
  <c r="D88" i="1403"/>
  <c r="D87" i="1403"/>
  <c r="D86" i="1403"/>
  <c r="D85" i="1403"/>
  <c r="D84" i="1403"/>
  <c r="D83" i="1403"/>
  <c r="D82" i="1403"/>
  <c r="D81" i="1403"/>
  <c r="D80" i="1403"/>
  <c r="D79" i="1403"/>
  <c r="D78" i="1403"/>
  <c r="D93" i="1370"/>
  <c r="D92" i="1370"/>
  <c r="D91" i="1370"/>
  <c r="D90" i="1370"/>
  <c r="D89" i="1370"/>
  <c r="D88" i="1370"/>
  <c r="D87" i="1370"/>
  <c r="D86" i="1370"/>
  <c r="D85" i="1370"/>
  <c r="D84" i="1370"/>
  <c r="D83" i="1370"/>
  <c r="D82" i="1370"/>
  <c r="D81" i="1370"/>
  <c r="D80" i="1370"/>
  <c r="D79" i="1370"/>
  <c r="D78" i="1370"/>
  <c r="D76" i="1371"/>
  <c r="D75" i="1371"/>
  <c r="D74" i="1371"/>
  <c r="D73" i="1371"/>
  <c r="D72" i="1371"/>
  <c r="D76" i="1372"/>
  <c r="D75" i="1372"/>
  <c r="D74" i="1372"/>
  <c r="D73" i="1372"/>
  <c r="D72" i="1372"/>
  <c r="D76" i="1373"/>
  <c r="D75" i="1373"/>
  <c r="D74" i="1373"/>
  <c r="D73" i="1373"/>
  <c r="D72" i="1373"/>
  <c r="D76" i="1374"/>
  <c r="D75" i="1374"/>
  <c r="D74" i="1374"/>
  <c r="D73" i="1374"/>
  <c r="D72" i="1374"/>
  <c r="D76" i="1413"/>
  <c r="D75" i="1413"/>
  <c r="D74" i="1413"/>
  <c r="D73" i="1413"/>
  <c r="D72" i="1413"/>
  <c r="D76" i="1375"/>
  <c r="D75" i="1375"/>
  <c r="D74" i="1375"/>
  <c r="D73" i="1375"/>
  <c r="D72" i="1375"/>
  <c r="D76" i="1414"/>
  <c r="D75" i="1414"/>
  <c r="D74" i="1414"/>
  <c r="D73" i="1414"/>
  <c r="D72" i="1414"/>
  <c r="D76" i="1376"/>
  <c r="D75" i="1376"/>
  <c r="D74" i="1376"/>
  <c r="D73" i="1376"/>
  <c r="D72" i="1376"/>
  <c r="D76" i="1378"/>
  <c r="D75" i="1378"/>
  <c r="D74" i="1378"/>
  <c r="D73" i="1378"/>
  <c r="D72" i="1378"/>
  <c r="D76" i="1380"/>
  <c r="D75" i="1380"/>
  <c r="D74" i="1380"/>
  <c r="D73" i="1380"/>
  <c r="D72" i="1380"/>
  <c r="D76" i="1381"/>
  <c r="D75" i="1381"/>
  <c r="D74" i="1381"/>
  <c r="D73" i="1381"/>
  <c r="D72" i="1381"/>
  <c r="D76" i="1384"/>
  <c r="D75" i="1384"/>
  <c r="D74" i="1384"/>
  <c r="D73" i="1384"/>
  <c r="D72" i="1384"/>
  <c r="D76" i="1403"/>
  <c r="D75" i="1403"/>
  <c r="D74" i="1403"/>
  <c r="D73" i="1403"/>
  <c r="D72" i="1403"/>
  <c r="D76" i="1370"/>
  <c r="D75" i="1370"/>
  <c r="D74" i="1370"/>
  <c r="D73" i="1370"/>
  <c r="D72" i="1370"/>
  <c r="D71" i="1371"/>
  <c r="D71" i="1372"/>
  <c r="D71" i="1373"/>
  <c r="D71" i="1374"/>
  <c r="D71" i="1413"/>
  <c r="D71" i="1375"/>
  <c r="D71" i="1414"/>
  <c r="D71" i="1376"/>
  <c r="D71" i="1378"/>
  <c r="D71" i="1380"/>
  <c r="D71" i="1381"/>
  <c r="D71" i="1384"/>
  <c r="D71" i="1403"/>
  <c r="D71" i="1370"/>
  <c r="D94" i="1375"/>
  <c r="D94" i="1414"/>
  <c r="D94" i="1378"/>
  <c r="D94" i="1380"/>
  <c r="D94" i="1384"/>
  <c r="D77" i="1381"/>
  <c r="E30" i="1352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I224" i="1403"/>
  <c r="F221" i="1403" s="1"/>
  <c r="I224" i="1371"/>
  <c r="F221" i="1371" s="1"/>
  <c r="I224" i="1372"/>
  <c r="F221" i="1372" s="1"/>
  <c r="I224" i="1373"/>
  <c r="F221" i="1373" s="1"/>
  <c r="I224" i="1374"/>
  <c r="F221" i="1374" s="1"/>
  <c r="I224" i="1413"/>
  <c r="F221" i="1413" s="1"/>
  <c r="I224" i="1375"/>
  <c r="F221" i="1375" s="1"/>
  <c r="I224" i="1414"/>
  <c r="F221" i="1414" s="1"/>
  <c r="I224" i="1376"/>
  <c r="F221" i="1376" s="1"/>
  <c r="I224" i="1378"/>
  <c r="F221" i="1378" s="1"/>
  <c r="I224" i="1380"/>
  <c r="F221" i="1380" s="1"/>
  <c r="I224" i="1381"/>
  <c r="F221" i="1381" s="1"/>
  <c r="I224" i="1384"/>
  <c r="F221" i="1384" s="1"/>
  <c r="I224" i="1370"/>
  <c r="F221" i="1370" s="1"/>
  <c r="F22" i="1371"/>
  <c r="E22" i="1371"/>
  <c r="D22" i="1371"/>
  <c r="F22" i="1372"/>
  <c r="E22" i="1372"/>
  <c r="D22" i="1372"/>
  <c r="F22" i="1373"/>
  <c r="E22" i="1373"/>
  <c r="D22" i="1373"/>
  <c r="F22" i="1374"/>
  <c r="E22" i="1374"/>
  <c r="D22" i="1374"/>
  <c r="F22" i="1413"/>
  <c r="E22" i="1413"/>
  <c r="D22" i="1413"/>
  <c r="F22" i="1375"/>
  <c r="E22" i="1375"/>
  <c r="D22" i="1375"/>
  <c r="F22" i="1414"/>
  <c r="E22" i="1414"/>
  <c r="F22" i="1376"/>
  <c r="E22" i="1376"/>
  <c r="D22" i="1376"/>
  <c r="F22" i="1378"/>
  <c r="E22" i="1378"/>
  <c r="D22" i="1378"/>
  <c r="F22" i="1380"/>
  <c r="E22" i="1380"/>
  <c r="D22" i="1380"/>
  <c r="F22" i="1381"/>
  <c r="E22" i="1381"/>
  <c r="D22" i="1381"/>
  <c r="F22" i="1384"/>
  <c r="E22" i="1384"/>
  <c r="D22" i="1384"/>
  <c r="F22" i="1403"/>
  <c r="E22" i="1403"/>
  <c r="D22" i="1403"/>
  <c r="F22" i="1370"/>
  <c r="E22" i="1370"/>
  <c r="D22" i="1370"/>
  <c r="B22" i="1371"/>
  <c r="B22" i="1372"/>
  <c r="B22" i="1373"/>
  <c r="B22" i="1374"/>
  <c r="B22" i="1413"/>
  <c r="B22" i="1375"/>
  <c r="B22" i="1414"/>
  <c r="B22" i="1376"/>
  <c r="B22" i="1378"/>
  <c r="B22" i="1380"/>
  <c r="B22" i="1381"/>
  <c r="B22" i="1384"/>
  <c r="B22" i="1403"/>
  <c r="B22" i="1370"/>
  <c r="F12" i="1353"/>
  <c r="D22" i="1414" s="1"/>
  <c r="E12" i="1353"/>
  <c r="F38" i="1353"/>
  <c r="E38" i="1353"/>
  <c r="F37" i="1353"/>
  <c r="E37" i="1353"/>
  <c r="F36" i="1353"/>
  <c r="E36" i="1353"/>
  <c r="D175" i="1378"/>
  <c r="D119" i="1371"/>
  <c r="D118" i="1371"/>
  <c r="D117" i="1371"/>
  <c r="D116" i="1371"/>
  <c r="D115" i="1371"/>
  <c r="D114" i="1371"/>
  <c r="D113" i="1371"/>
  <c r="D112" i="1371"/>
  <c r="D111" i="1371"/>
  <c r="D110" i="1371"/>
  <c r="D109" i="1371"/>
  <c r="D108" i="1371"/>
  <c r="D107" i="1371"/>
  <c r="D106" i="1371"/>
  <c r="D105" i="1371"/>
  <c r="D104" i="1371"/>
  <c r="D103" i="1371"/>
  <c r="D102" i="1371"/>
  <c r="D119" i="1372"/>
  <c r="D118" i="1372"/>
  <c r="D117" i="1372"/>
  <c r="D116" i="1372"/>
  <c r="D115" i="1372"/>
  <c r="D114" i="1372"/>
  <c r="D113" i="1372"/>
  <c r="D112" i="1372"/>
  <c r="D111" i="1372"/>
  <c r="D109" i="1372"/>
  <c r="D107" i="1372"/>
  <c r="D106" i="1372"/>
  <c r="D102" i="1372"/>
  <c r="D119" i="1373"/>
  <c r="D118" i="1373"/>
  <c r="D117" i="1373"/>
  <c r="D116" i="1373"/>
  <c r="D115" i="1373"/>
  <c r="D114" i="1373"/>
  <c r="D113" i="1373"/>
  <c r="D112" i="1373"/>
  <c r="D111" i="1373"/>
  <c r="D110" i="1373"/>
  <c r="D109" i="1373"/>
  <c r="D108" i="1373"/>
  <c r="D107" i="1373"/>
  <c r="D106" i="1373"/>
  <c r="D105" i="1373"/>
  <c r="D104" i="1373"/>
  <c r="D103" i="1373"/>
  <c r="D102" i="1373"/>
  <c r="D119" i="1374"/>
  <c r="D118" i="1374"/>
  <c r="D117" i="1374"/>
  <c r="D116" i="1374"/>
  <c r="D115" i="1374"/>
  <c r="D114" i="1374"/>
  <c r="D113" i="1374"/>
  <c r="D112" i="1374"/>
  <c r="D111" i="1374"/>
  <c r="D110" i="1374"/>
  <c r="D109" i="1374"/>
  <c r="D108" i="1374"/>
  <c r="D107" i="1374"/>
  <c r="D106" i="1374"/>
  <c r="D105" i="1374"/>
  <c r="D104" i="1374"/>
  <c r="D103" i="1374"/>
  <c r="D102" i="1374"/>
  <c r="D119" i="1413"/>
  <c r="D118" i="1413"/>
  <c r="D117" i="1413"/>
  <c r="D116" i="1413"/>
  <c r="D115" i="1413"/>
  <c r="D114" i="1413"/>
  <c r="D113" i="1413"/>
  <c r="D112" i="1413"/>
  <c r="D111" i="1413"/>
  <c r="D110" i="1413"/>
  <c r="D109" i="1413"/>
  <c r="D108" i="1413"/>
  <c r="D107" i="1413"/>
  <c r="D106" i="1413"/>
  <c r="D105" i="1413"/>
  <c r="D104" i="1413"/>
  <c r="D103" i="1413"/>
  <c r="D102" i="1413"/>
  <c r="D119" i="1375"/>
  <c r="D118" i="1375"/>
  <c r="D117" i="1375"/>
  <c r="D116" i="1375"/>
  <c r="D115" i="1375"/>
  <c r="D114" i="1375"/>
  <c r="D113" i="1375"/>
  <c r="D112" i="1375"/>
  <c r="D111" i="1375"/>
  <c r="D110" i="1375"/>
  <c r="D109" i="1375"/>
  <c r="D108" i="1375"/>
  <c r="D107" i="1375"/>
  <c r="D106" i="1375"/>
  <c r="D105" i="1375"/>
  <c r="D104" i="1375"/>
  <c r="D103" i="1375"/>
  <c r="D102" i="1375"/>
  <c r="D119" i="1414"/>
  <c r="D118" i="1414"/>
  <c r="D117" i="1414"/>
  <c r="D116" i="1414"/>
  <c r="D115" i="1414"/>
  <c r="D114" i="1414"/>
  <c r="D113" i="1414"/>
  <c r="D112" i="1414"/>
  <c r="D111" i="1414"/>
  <c r="D110" i="1414"/>
  <c r="D109" i="1414"/>
  <c r="D108" i="1414"/>
  <c r="D107" i="1414"/>
  <c r="D106" i="1414"/>
  <c r="D105" i="1414"/>
  <c r="D104" i="1414"/>
  <c r="D103" i="1414"/>
  <c r="D102" i="1414"/>
  <c r="D119" i="1376"/>
  <c r="D118" i="1376"/>
  <c r="D117" i="1376"/>
  <c r="D116" i="1376"/>
  <c r="D115" i="1376"/>
  <c r="D114" i="1376"/>
  <c r="D113" i="1376"/>
  <c r="D112" i="1376"/>
  <c r="D111" i="1376"/>
  <c r="D110" i="1376"/>
  <c r="D109" i="1376"/>
  <c r="D108" i="1376"/>
  <c r="D107" i="1376"/>
  <c r="D106" i="1376"/>
  <c r="D105" i="1376"/>
  <c r="D104" i="1376"/>
  <c r="D103" i="1376"/>
  <c r="D102" i="1376"/>
  <c r="D119" i="1378"/>
  <c r="D118" i="1378"/>
  <c r="D117" i="1378"/>
  <c r="D116" i="1378"/>
  <c r="D115" i="1378"/>
  <c r="D114" i="1378"/>
  <c r="D113" i="1378"/>
  <c r="D112" i="1378"/>
  <c r="D111" i="1378"/>
  <c r="D110" i="1378"/>
  <c r="D109" i="1378"/>
  <c r="D108" i="1378"/>
  <c r="D107" i="1378"/>
  <c r="D106" i="1378"/>
  <c r="D105" i="1378"/>
  <c r="D104" i="1378"/>
  <c r="D103" i="1378"/>
  <c r="D102" i="1378"/>
  <c r="D119" i="1380"/>
  <c r="D118" i="1380"/>
  <c r="D117" i="1380"/>
  <c r="D116" i="1380"/>
  <c r="D115" i="1380"/>
  <c r="D114" i="1380"/>
  <c r="D113" i="1380"/>
  <c r="D112" i="1380"/>
  <c r="D111" i="1380"/>
  <c r="D110" i="1380"/>
  <c r="D109" i="1380"/>
  <c r="D108" i="1380"/>
  <c r="D107" i="1380"/>
  <c r="D106" i="1380"/>
  <c r="D105" i="1380"/>
  <c r="D104" i="1380"/>
  <c r="D103" i="1380"/>
  <c r="D102" i="1380"/>
  <c r="D119" i="1381"/>
  <c r="D118" i="1381"/>
  <c r="D117" i="1381"/>
  <c r="D116" i="1381"/>
  <c r="D115" i="1381"/>
  <c r="D114" i="1381"/>
  <c r="D113" i="1381"/>
  <c r="D112" i="1381"/>
  <c r="D111" i="1381"/>
  <c r="D110" i="1381"/>
  <c r="D109" i="1381"/>
  <c r="D108" i="1381"/>
  <c r="D107" i="1381"/>
  <c r="D106" i="1381"/>
  <c r="D105" i="1381"/>
  <c r="D104" i="1381"/>
  <c r="D103" i="1381"/>
  <c r="D102" i="1381"/>
  <c r="D119" i="1384"/>
  <c r="D118" i="1384"/>
  <c r="D117" i="1384"/>
  <c r="D116" i="1384"/>
  <c r="D115" i="1384"/>
  <c r="D114" i="1384"/>
  <c r="D113" i="1384"/>
  <c r="D112" i="1384"/>
  <c r="D111" i="1384"/>
  <c r="D110" i="1384"/>
  <c r="D109" i="1384"/>
  <c r="D108" i="1384"/>
  <c r="D107" i="1384"/>
  <c r="D106" i="1384"/>
  <c r="D105" i="1384"/>
  <c r="D104" i="1384"/>
  <c r="D103" i="1384"/>
  <c r="D102" i="1384"/>
  <c r="D119" i="1403"/>
  <c r="D118" i="1403"/>
  <c r="D117" i="1403"/>
  <c r="D116" i="1403"/>
  <c r="D115" i="1403"/>
  <c r="D114" i="1403"/>
  <c r="D113" i="1403"/>
  <c r="D112" i="1403"/>
  <c r="D111" i="1403"/>
  <c r="D110" i="1403"/>
  <c r="D109" i="1403"/>
  <c r="D108" i="1403"/>
  <c r="D107" i="1403"/>
  <c r="D106" i="1403"/>
  <c r="D105" i="1403"/>
  <c r="D104" i="1403"/>
  <c r="D103" i="1403"/>
  <c r="D102" i="1403"/>
  <c r="D119" i="1370"/>
  <c r="D118" i="1370"/>
  <c r="D117" i="1370"/>
  <c r="D116" i="1370"/>
  <c r="D115" i="1370"/>
  <c r="D114" i="1370"/>
  <c r="D113" i="1370"/>
  <c r="D112" i="1370"/>
  <c r="D111" i="1370"/>
  <c r="D110" i="1370"/>
  <c r="D109" i="1370"/>
  <c r="D108" i="1370"/>
  <c r="D107" i="1370"/>
  <c r="D106" i="1370"/>
  <c r="D105" i="1370"/>
  <c r="D104" i="1370"/>
  <c r="D103" i="1370"/>
  <c r="D102" i="1370"/>
  <c r="D101" i="1371"/>
  <c r="D101" i="1372"/>
  <c r="D101" i="1373"/>
  <c r="D101" i="1374"/>
  <c r="D101" i="1413"/>
  <c r="D101" i="1375"/>
  <c r="D101" i="1414"/>
  <c r="D101" i="1376"/>
  <c r="D101" i="1378"/>
  <c r="D101" i="1380"/>
  <c r="D101" i="1381"/>
  <c r="D101" i="1384"/>
  <c r="D101" i="1403"/>
  <c r="D101" i="1370"/>
  <c r="E43" i="1419" l="1"/>
  <c r="F43" i="1419" s="1"/>
  <c r="F40" i="1419"/>
  <c r="E63" i="1419"/>
  <c r="G43" i="1419"/>
  <c r="Q21" i="1357" s="1"/>
  <c r="E43" i="1418"/>
  <c r="F40" i="1418"/>
  <c r="G40" i="1418"/>
  <c r="F95" i="1417"/>
  <c r="G22" i="1374"/>
  <c r="G22" i="1378"/>
  <c r="G22" i="1403"/>
  <c r="G22" i="1381"/>
  <c r="G22" i="1376"/>
  <c r="D61" i="1415"/>
  <c r="G22" i="1375"/>
  <c r="G22" i="1372"/>
  <c r="D21" i="1415"/>
  <c r="D22" i="1415" s="1"/>
  <c r="D65" i="1415" s="1"/>
  <c r="E36" i="1415"/>
  <c r="F36" i="1415" s="1"/>
  <c r="D25" i="1415"/>
  <c r="E12" i="1415"/>
  <c r="D37" i="1415"/>
  <c r="D56" i="1415"/>
  <c r="G22" i="1370"/>
  <c r="G22" i="1384"/>
  <c r="G22" i="1380"/>
  <c r="G22" i="1414"/>
  <c r="G22" i="1413"/>
  <c r="G22" i="1373"/>
  <c r="G22" i="1371"/>
  <c r="F24" i="1352"/>
  <c r="F23" i="1352"/>
  <c r="F22" i="1352"/>
  <c r="F21" i="1352"/>
  <c r="F20" i="1352"/>
  <c r="F19" i="1352"/>
  <c r="F18" i="1352"/>
  <c r="F17" i="1352"/>
  <c r="F36" i="1352"/>
  <c r="D35" i="1352"/>
  <c r="D168" i="1374"/>
  <c r="D175" i="1374"/>
  <c r="F23" i="1374"/>
  <c r="C28" i="1372"/>
  <c r="C38" i="1372"/>
  <c r="F45" i="1419" l="1"/>
  <c r="P21" i="1357"/>
  <c r="G65" i="1419"/>
  <c r="T21" i="1357" s="1"/>
  <c r="F63" i="1419"/>
  <c r="S21" i="1357" s="1"/>
  <c r="E50" i="1419"/>
  <c r="E49" i="1419"/>
  <c r="G64" i="1419"/>
  <c r="F43" i="1418"/>
  <c r="E63" i="1418"/>
  <c r="G43" i="1418"/>
  <c r="Q20" i="1357" s="1"/>
  <c r="G82" i="1417"/>
  <c r="G84" i="1417"/>
  <c r="G86" i="1417"/>
  <c r="G102" i="1417"/>
  <c r="G83" i="1417"/>
  <c r="G85" i="1417"/>
  <c r="G87" i="1417"/>
  <c r="G89" i="1417"/>
  <c r="F35" i="1352"/>
  <c r="E101" i="1417"/>
  <c r="G88" i="1417"/>
  <c r="D80" i="1372"/>
  <c r="D83" i="1372"/>
  <c r="D86" i="1372"/>
  <c r="D93" i="1372"/>
  <c r="D89" i="1372"/>
  <c r="D85" i="1372"/>
  <c r="D26" i="1415"/>
  <c r="D27" i="1415" s="1"/>
  <c r="G39" i="1415" s="1"/>
  <c r="D110" i="1372"/>
  <c r="D108" i="1372"/>
  <c r="D104" i="1372"/>
  <c r="D105" i="1372"/>
  <c r="D103" i="1372"/>
  <c r="J8" i="1403"/>
  <c r="D8" i="1403"/>
  <c r="E179" i="1371" l="1"/>
  <c r="I179" i="1371" s="1"/>
  <c r="E179" i="1414"/>
  <c r="I179" i="1414" s="1"/>
  <c r="E179" i="1370"/>
  <c r="I179" i="1370" s="1"/>
  <c r="E179" i="1372"/>
  <c r="I179" i="1372" s="1"/>
  <c r="E179" i="1374"/>
  <c r="I179" i="1374" s="1"/>
  <c r="E179" i="1375"/>
  <c r="I179" i="1375" s="1"/>
  <c r="E179" i="1376"/>
  <c r="I179" i="1376" s="1"/>
  <c r="E179" i="1378"/>
  <c r="I179" i="1378" s="1"/>
  <c r="E179" i="1381"/>
  <c r="I179" i="1381" s="1"/>
  <c r="E179" i="1384"/>
  <c r="I179" i="1384" s="1"/>
  <c r="E179" i="1403"/>
  <c r="I179" i="1403" s="1"/>
  <c r="E179" i="1373"/>
  <c r="I179" i="1373" s="1"/>
  <c r="E179" i="1380"/>
  <c r="I179" i="1380" s="1"/>
  <c r="E179" i="1417"/>
  <c r="I179" i="1417" s="1"/>
  <c r="E179" i="1413"/>
  <c r="I179" i="1413" s="1"/>
  <c r="E56" i="1419"/>
  <c r="E55" i="1419"/>
  <c r="G55" i="1419" s="1"/>
  <c r="H55" i="1419" s="1"/>
  <c r="E54" i="1419"/>
  <c r="G54" i="1419" s="1"/>
  <c r="H54" i="1419" s="1"/>
  <c r="G50" i="1419"/>
  <c r="H50" i="1419" s="1"/>
  <c r="G49" i="1419"/>
  <c r="H49" i="1419" s="1"/>
  <c r="E51" i="1419"/>
  <c r="G51" i="1419" s="1"/>
  <c r="F45" i="1418"/>
  <c r="P20" i="1357"/>
  <c r="G65" i="1418"/>
  <c r="T20" i="1357" s="1"/>
  <c r="F63" i="1418"/>
  <c r="S20" i="1357" s="1"/>
  <c r="E50" i="1418"/>
  <c r="E49" i="1418"/>
  <c r="G64" i="1418"/>
  <c r="G101" i="1417"/>
  <c r="G13" i="1415"/>
  <c r="D64" i="1415"/>
  <c r="D29" i="1415"/>
  <c r="D14" i="1415" s="1"/>
  <c r="E14" i="1415" s="1"/>
  <c r="G14" i="1415" s="1"/>
  <c r="G36" i="1415"/>
  <c r="I8" i="1414"/>
  <c r="D8" i="1414"/>
  <c r="H208" i="1414"/>
  <c r="H207" i="1414"/>
  <c r="H206" i="1414"/>
  <c r="H202" i="1414"/>
  <c r="H201" i="1414"/>
  <c r="H198" i="1414"/>
  <c r="H196" i="1414"/>
  <c r="F191" i="1414"/>
  <c r="E191" i="1414"/>
  <c r="B191" i="1414"/>
  <c r="F188" i="1414"/>
  <c r="E188" i="1414"/>
  <c r="B188" i="1414"/>
  <c r="E187" i="1414"/>
  <c r="B187" i="1414"/>
  <c r="F186" i="1414"/>
  <c r="E186" i="1414"/>
  <c r="B186" i="1414"/>
  <c r="F185" i="1414"/>
  <c r="E185" i="1414"/>
  <c r="B185" i="1414"/>
  <c r="E184" i="1414"/>
  <c r="B184" i="1414"/>
  <c r="D180" i="1414"/>
  <c r="B177" i="1414"/>
  <c r="B176" i="1414"/>
  <c r="B175" i="1414"/>
  <c r="B174" i="1414"/>
  <c r="B173" i="1414"/>
  <c r="B172" i="1414"/>
  <c r="B171" i="1414"/>
  <c r="B170" i="1414"/>
  <c r="B169" i="1414"/>
  <c r="B168" i="1414"/>
  <c r="B167" i="1414"/>
  <c r="B166" i="1414"/>
  <c r="B165" i="1414"/>
  <c r="B164" i="1414"/>
  <c r="B163" i="1414"/>
  <c r="B162" i="1414"/>
  <c r="B161" i="1414"/>
  <c r="H156" i="1414"/>
  <c r="I156" i="1414" s="1"/>
  <c r="E156" i="1414"/>
  <c r="B156" i="1414"/>
  <c r="H155" i="1414"/>
  <c r="I155" i="1414" s="1"/>
  <c r="E155" i="1414"/>
  <c r="B155" i="1414"/>
  <c r="H154" i="1414"/>
  <c r="E154" i="1414"/>
  <c r="B154" i="1414"/>
  <c r="H153" i="1414"/>
  <c r="E153" i="1414"/>
  <c r="B153" i="1414"/>
  <c r="H152" i="1414"/>
  <c r="E152" i="1414"/>
  <c r="B152" i="1414"/>
  <c r="H151" i="1414"/>
  <c r="E151" i="1414"/>
  <c r="B151" i="1414"/>
  <c r="H150" i="1414"/>
  <c r="E150" i="1414"/>
  <c r="B150" i="1414"/>
  <c r="G145" i="1414"/>
  <c r="F145" i="1414"/>
  <c r="E145" i="1414"/>
  <c r="D145" i="1414" s="1"/>
  <c r="B145" i="1414"/>
  <c r="G144" i="1414"/>
  <c r="F144" i="1414"/>
  <c r="E144" i="1414"/>
  <c r="D144" i="1414" s="1"/>
  <c r="B144" i="1414"/>
  <c r="G143" i="1414"/>
  <c r="F143" i="1414"/>
  <c r="E143" i="1414"/>
  <c r="D143" i="1414" s="1"/>
  <c r="B143" i="1414"/>
  <c r="G142" i="1414"/>
  <c r="F142" i="1414"/>
  <c r="E142" i="1414"/>
  <c r="D142" i="1414" s="1"/>
  <c r="B142" i="1414"/>
  <c r="G141" i="1414"/>
  <c r="F141" i="1414"/>
  <c r="E141" i="1414"/>
  <c r="D141" i="1414" s="1"/>
  <c r="B141" i="1414"/>
  <c r="G140" i="1414"/>
  <c r="F140" i="1414"/>
  <c r="E140" i="1414"/>
  <c r="D140" i="1414" s="1"/>
  <c r="B140" i="1414"/>
  <c r="G139" i="1414"/>
  <c r="F139" i="1414"/>
  <c r="E139" i="1414"/>
  <c r="D139" i="1414" s="1"/>
  <c r="B139" i="1414"/>
  <c r="G138" i="1414"/>
  <c r="F138" i="1414"/>
  <c r="E138" i="1414"/>
  <c r="D138" i="1414" s="1"/>
  <c r="B138" i="1414"/>
  <c r="G137" i="1414"/>
  <c r="F137" i="1414"/>
  <c r="E137" i="1414"/>
  <c r="D137" i="1414" s="1"/>
  <c r="B137" i="1414"/>
  <c r="G136" i="1414"/>
  <c r="F136" i="1414"/>
  <c r="E136" i="1414"/>
  <c r="D136" i="1414" s="1"/>
  <c r="B136" i="1414"/>
  <c r="G135" i="1414"/>
  <c r="F135" i="1414"/>
  <c r="E135" i="1414"/>
  <c r="D135" i="1414" s="1"/>
  <c r="B135" i="1414"/>
  <c r="G134" i="1414"/>
  <c r="F134" i="1414"/>
  <c r="E134" i="1414"/>
  <c r="D134" i="1414" s="1"/>
  <c r="B134" i="1414"/>
  <c r="G133" i="1414"/>
  <c r="F133" i="1414"/>
  <c r="E133" i="1414"/>
  <c r="D133" i="1414" s="1"/>
  <c r="B133" i="1414"/>
  <c r="G132" i="1414"/>
  <c r="F132" i="1414"/>
  <c r="E132" i="1414"/>
  <c r="D132" i="1414" s="1"/>
  <c r="B132" i="1414"/>
  <c r="G131" i="1414"/>
  <c r="F131" i="1414"/>
  <c r="E131" i="1414"/>
  <c r="D131" i="1414" s="1"/>
  <c r="B131" i="1414"/>
  <c r="G130" i="1414"/>
  <c r="F130" i="1414"/>
  <c r="E130" i="1414"/>
  <c r="D130" i="1414" s="1"/>
  <c r="B130" i="1414"/>
  <c r="G129" i="1414"/>
  <c r="F129" i="1414"/>
  <c r="E129" i="1414"/>
  <c r="D129" i="1414" s="1"/>
  <c r="B129" i="1414"/>
  <c r="G128" i="1414"/>
  <c r="F128" i="1414"/>
  <c r="E128" i="1414"/>
  <c r="D128" i="1414" s="1"/>
  <c r="B128" i="1414"/>
  <c r="G127" i="1414"/>
  <c r="F127" i="1414"/>
  <c r="E127" i="1414"/>
  <c r="D127" i="1414" s="1"/>
  <c r="B127" i="1414"/>
  <c r="G126" i="1414"/>
  <c r="F126" i="1414"/>
  <c r="E126" i="1414"/>
  <c r="D126" i="1414" s="1"/>
  <c r="B126" i="1414"/>
  <c r="G125" i="1414"/>
  <c r="F125" i="1414"/>
  <c r="E125" i="1414"/>
  <c r="D125" i="1414" s="1"/>
  <c r="B125" i="1414"/>
  <c r="G124" i="1414"/>
  <c r="F124" i="1414"/>
  <c r="B124" i="1414"/>
  <c r="F119" i="1414"/>
  <c r="E119" i="1414"/>
  <c r="B119" i="1414"/>
  <c r="F118" i="1414"/>
  <c r="E118" i="1414"/>
  <c r="B118" i="1414"/>
  <c r="F117" i="1414"/>
  <c r="E117" i="1414"/>
  <c r="B117" i="1414"/>
  <c r="F116" i="1414"/>
  <c r="E116" i="1414"/>
  <c r="B116" i="1414"/>
  <c r="F115" i="1414"/>
  <c r="E115" i="1414"/>
  <c r="B115" i="1414"/>
  <c r="F114" i="1414"/>
  <c r="E114" i="1414"/>
  <c r="B114" i="1414"/>
  <c r="F113" i="1414"/>
  <c r="E113" i="1414"/>
  <c r="B113" i="1414"/>
  <c r="F112" i="1414"/>
  <c r="E112" i="1414"/>
  <c r="B112" i="1414"/>
  <c r="F111" i="1414"/>
  <c r="E111" i="1414"/>
  <c r="B111" i="1414"/>
  <c r="F110" i="1414"/>
  <c r="E110" i="1414"/>
  <c r="B110" i="1414"/>
  <c r="F109" i="1414"/>
  <c r="E109" i="1414"/>
  <c r="B109" i="1414"/>
  <c r="F108" i="1414"/>
  <c r="E108" i="1414"/>
  <c r="B108" i="1414"/>
  <c r="F107" i="1414"/>
  <c r="E107" i="1414"/>
  <c r="B107" i="1414"/>
  <c r="F106" i="1414"/>
  <c r="E106" i="1414"/>
  <c r="B106" i="1414"/>
  <c r="F105" i="1414"/>
  <c r="E105" i="1414"/>
  <c r="B105" i="1414"/>
  <c r="F104" i="1414"/>
  <c r="E104" i="1414"/>
  <c r="B104" i="1414"/>
  <c r="F103" i="1414"/>
  <c r="E103" i="1414"/>
  <c r="B103" i="1414"/>
  <c r="G102" i="1414"/>
  <c r="I102" i="1414" s="1"/>
  <c r="F102" i="1414"/>
  <c r="E102" i="1414"/>
  <c r="B102" i="1414"/>
  <c r="F101" i="1414"/>
  <c r="E101" i="1414"/>
  <c r="B101" i="1414"/>
  <c r="F96" i="1414"/>
  <c r="E96" i="1414"/>
  <c r="B96" i="1414"/>
  <c r="I95" i="1414"/>
  <c r="F95" i="1414"/>
  <c r="E95" i="1414"/>
  <c r="B95" i="1414"/>
  <c r="I94" i="1414"/>
  <c r="F94" i="1414"/>
  <c r="E94" i="1414"/>
  <c r="B94" i="1414"/>
  <c r="I93" i="1414"/>
  <c r="F93" i="1414"/>
  <c r="E93" i="1414"/>
  <c r="B93" i="1414"/>
  <c r="I92" i="1414"/>
  <c r="F92" i="1414"/>
  <c r="E92" i="1414"/>
  <c r="B92" i="1414"/>
  <c r="I91" i="1414"/>
  <c r="F91" i="1414"/>
  <c r="E91" i="1414"/>
  <c r="B91" i="1414"/>
  <c r="F90" i="1414"/>
  <c r="E90" i="1414"/>
  <c r="B90" i="1414"/>
  <c r="I89" i="1414"/>
  <c r="F89" i="1414"/>
  <c r="E89" i="1414"/>
  <c r="B89" i="1414"/>
  <c r="I88" i="1414"/>
  <c r="G88" i="1414"/>
  <c r="F88" i="1414"/>
  <c r="E88" i="1414"/>
  <c r="B88" i="1414"/>
  <c r="I87" i="1414"/>
  <c r="G87" i="1414"/>
  <c r="F87" i="1414"/>
  <c r="E87" i="1414"/>
  <c r="B87" i="1414"/>
  <c r="I86" i="1414"/>
  <c r="G86" i="1414"/>
  <c r="F86" i="1414"/>
  <c r="E86" i="1414"/>
  <c r="B86" i="1414"/>
  <c r="G85" i="1414"/>
  <c r="I85" i="1414" s="1"/>
  <c r="F85" i="1414"/>
  <c r="E85" i="1414"/>
  <c r="B85" i="1414"/>
  <c r="I84" i="1414"/>
  <c r="G84" i="1414"/>
  <c r="F84" i="1414"/>
  <c r="E84" i="1414"/>
  <c r="B84" i="1414"/>
  <c r="G83" i="1414"/>
  <c r="I83" i="1414" s="1"/>
  <c r="F83" i="1414"/>
  <c r="E83" i="1414"/>
  <c r="B83" i="1414"/>
  <c r="I82" i="1414"/>
  <c r="G82" i="1414"/>
  <c r="F82" i="1414"/>
  <c r="E82" i="1414"/>
  <c r="B82" i="1414"/>
  <c r="I81" i="1414"/>
  <c r="F81" i="1414"/>
  <c r="E81" i="1414"/>
  <c r="B81" i="1414"/>
  <c r="I80" i="1414"/>
  <c r="E80" i="1414"/>
  <c r="B80" i="1414"/>
  <c r="I79" i="1414"/>
  <c r="F79" i="1414"/>
  <c r="E79" i="1414"/>
  <c r="B79" i="1414"/>
  <c r="I78" i="1414"/>
  <c r="F78" i="1414"/>
  <c r="E78" i="1414"/>
  <c r="B78" i="1414"/>
  <c r="F77" i="1414"/>
  <c r="E77" i="1414"/>
  <c r="B77" i="1414"/>
  <c r="E76" i="1414"/>
  <c r="B76" i="1414"/>
  <c r="I75" i="1414"/>
  <c r="F75" i="1414"/>
  <c r="E75" i="1414"/>
  <c r="B75" i="1414"/>
  <c r="F74" i="1414"/>
  <c r="E74" i="1414"/>
  <c r="B74" i="1414"/>
  <c r="F73" i="1414"/>
  <c r="E73" i="1414"/>
  <c r="B73" i="1414"/>
  <c r="F72" i="1414"/>
  <c r="E72" i="1414"/>
  <c r="B72" i="1414"/>
  <c r="I71" i="1414"/>
  <c r="F71" i="1414"/>
  <c r="E71" i="1414"/>
  <c r="B71" i="1414"/>
  <c r="F65" i="1414"/>
  <c r="E65" i="1414"/>
  <c r="D65" i="1414"/>
  <c r="C65" i="1414"/>
  <c r="B65" i="1414"/>
  <c r="F64" i="1414"/>
  <c r="E64" i="1414"/>
  <c r="D64" i="1414"/>
  <c r="C64" i="1414"/>
  <c r="B64" i="1414"/>
  <c r="F63" i="1414"/>
  <c r="E63" i="1414"/>
  <c r="D63" i="1414"/>
  <c r="C63" i="1414"/>
  <c r="B63" i="1414"/>
  <c r="F62" i="1414"/>
  <c r="E62" i="1414"/>
  <c r="D62" i="1414"/>
  <c r="C62" i="1414"/>
  <c r="B62" i="1414"/>
  <c r="F61" i="1414"/>
  <c r="E61" i="1414"/>
  <c r="C61" i="1414"/>
  <c r="B61" i="1414"/>
  <c r="E60" i="1414"/>
  <c r="C60" i="1414"/>
  <c r="B60" i="1414"/>
  <c r="C55" i="1414"/>
  <c r="F54" i="1414"/>
  <c r="B54" i="1414"/>
  <c r="F53" i="1414"/>
  <c r="E53" i="1414"/>
  <c r="B53" i="1414"/>
  <c r="F52" i="1414"/>
  <c r="E52" i="1414"/>
  <c r="B52" i="1414"/>
  <c r="F51" i="1414"/>
  <c r="E51" i="1414"/>
  <c r="B51" i="1414"/>
  <c r="E50" i="1414"/>
  <c r="B50" i="1414"/>
  <c r="E49" i="1414"/>
  <c r="B49" i="1414"/>
  <c r="F48" i="1414"/>
  <c r="E48" i="1414"/>
  <c r="D48" i="1414"/>
  <c r="B48" i="1414"/>
  <c r="F47" i="1414"/>
  <c r="D47" i="1414"/>
  <c r="E47" i="1414" s="1"/>
  <c r="B47" i="1414"/>
  <c r="F46" i="1414"/>
  <c r="D46" i="1414"/>
  <c r="E46" i="1414" s="1"/>
  <c r="B46" i="1414"/>
  <c r="E45" i="1414"/>
  <c r="B45" i="1414"/>
  <c r="E44" i="1414"/>
  <c r="B44" i="1414"/>
  <c r="E43" i="1414"/>
  <c r="B43" i="1414"/>
  <c r="E42" i="1414"/>
  <c r="B42" i="1414"/>
  <c r="E41" i="1414"/>
  <c r="B41" i="1414"/>
  <c r="E40" i="1414"/>
  <c r="B40" i="1414"/>
  <c r="E39" i="1414"/>
  <c r="B39" i="1414"/>
  <c r="E38" i="1414"/>
  <c r="B38" i="1414"/>
  <c r="E37" i="1414"/>
  <c r="B37" i="1414"/>
  <c r="F36" i="1414"/>
  <c r="E36" i="1414"/>
  <c r="B36" i="1414"/>
  <c r="F35" i="1414"/>
  <c r="E35" i="1414"/>
  <c r="B35" i="1414"/>
  <c r="F34" i="1414"/>
  <c r="E34" i="1414"/>
  <c r="B34" i="1414"/>
  <c r="F33" i="1414"/>
  <c r="E33" i="1414"/>
  <c r="B33" i="1414"/>
  <c r="F32" i="1414"/>
  <c r="E32" i="1414"/>
  <c r="B32" i="1414"/>
  <c r="F31" i="1414"/>
  <c r="B31" i="1414"/>
  <c r="F30" i="1414"/>
  <c r="E30" i="1414"/>
  <c r="B30" i="1414"/>
  <c r="F29" i="1414"/>
  <c r="E29" i="1414"/>
  <c r="B29" i="1414"/>
  <c r="F28" i="1414"/>
  <c r="B28" i="1414"/>
  <c r="F27" i="1414"/>
  <c r="B27" i="1414"/>
  <c r="F26" i="1414"/>
  <c r="B26" i="1414"/>
  <c r="F25" i="1414"/>
  <c r="B25" i="1414"/>
  <c r="F24" i="1414"/>
  <c r="B24" i="1414"/>
  <c r="F23" i="1414"/>
  <c r="E23" i="1414"/>
  <c r="B23" i="1414"/>
  <c r="F21" i="1414"/>
  <c r="E21" i="1414"/>
  <c r="B21" i="1414"/>
  <c r="F20" i="1414"/>
  <c r="E20" i="1414"/>
  <c r="B20" i="1414"/>
  <c r="F19" i="1414"/>
  <c r="E19" i="1414"/>
  <c r="B19" i="1414"/>
  <c r="C13" i="1414"/>
  <c r="D4" i="1414"/>
  <c r="I8" i="1384"/>
  <c r="I8" i="1381"/>
  <c r="I8" i="1380"/>
  <c r="I8" i="1378"/>
  <c r="I8" i="1376"/>
  <c r="I8" i="1375"/>
  <c r="I8" i="1413"/>
  <c r="I8" i="1374"/>
  <c r="I8" i="1373"/>
  <c r="I8" i="1372"/>
  <c r="I8" i="1371"/>
  <c r="I8" i="1370"/>
  <c r="E178" i="1372" l="1"/>
  <c r="I178" i="1372" s="1"/>
  <c r="E178" i="1374"/>
  <c r="I178" i="1374" s="1"/>
  <c r="E178" i="1375"/>
  <c r="I178" i="1375" s="1"/>
  <c r="E178" i="1376"/>
  <c r="I178" i="1376" s="1"/>
  <c r="E178" i="1378"/>
  <c r="I178" i="1378" s="1"/>
  <c r="E178" i="1381"/>
  <c r="I178" i="1381" s="1"/>
  <c r="E178" i="1384"/>
  <c r="I178" i="1384" s="1"/>
  <c r="E178" i="1403"/>
  <c r="I178" i="1403" s="1"/>
  <c r="E178" i="1371"/>
  <c r="I178" i="1371" s="1"/>
  <c r="E178" i="1373"/>
  <c r="I178" i="1373" s="1"/>
  <c r="E178" i="1413"/>
  <c r="I178" i="1413" s="1"/>
  <c r="E178" i="1414"/>
  <c r="I178" i="1414" s="1"/>
  <c r="E178" i="1380"/>
  <c r="I178" i="1380" s="1"/>
  <c r="E178" i="1417"/>
  <c r="I178" i="1417" s="1"/>
  <c r="E178" i="1370"/>
  <c r="I178" i="1370" s="1"/>
  <c r="E60" i="1419"/>
  <c r="G60" i="1419" s="1"/>
  <c r="H60" i="1419" s="1"/>
  <c r="E59" i="1419"/>
  <c r="G59" i="1419" s="1"/>
  <c r="H59" i="1419" s="1"/>
  <c r="E58" i="1419"/>
  <c r="G56" i="1419"/>
  <c r="H56" i="1419" s="1"/>
  <c r="G49" i="1418"/>
  <c r="H49" i="1418" s="1"/>
  <c r="E51" i="1418"/>
  <c r="G51" i="1418" s="1"/>
  <c r="E56" i="1418"/>
  <c r="E55" i="1418"/>
  <c r="G55" i="1418" s="1"/>
  <c r="H55" i="1418" s="1"/>
  <c r="E54" i="1418"/>
  <c r="G54" i="1418" s="1"/>
  <c r="H54" i="1418" s="1"/>
  <c r="G50" i="1418"/>
  <c r="H50" i="1418" s="1"/>
  <c r="F14" i="1415"/>
  <c r="E15" i="1415"/>
  <c r="F15" i="1415" s="1"/>
  <c r="E37" i="1415"/>
  <c r="F37" i="1415" s="1"/>
  <c r="D96" i="1414"/>
  <c r="D77" i="1414"/>
  <c r="D155" i="1414"/>
  <c r="G62" i="1414"/>
  <c r="G64" i="1414"/>
  <c r="G63" i="1414"/>
  <c r="G65" i="1414"/>
  <c r="G47" i="1414"/>
  <c r="G46" i="1414"/>
  <c r="G48" i="1414"/>
  <c r="D151" i="1414"/>
  <c r="D187" i="1414"/>
  <c r="D185" i="1414"/>
  <c r="I185" i="1414" s="1"/>
  <c r="D156" i="1414"/>
  <c r="D154" i="1414"/>
  <c r="D152" i="1414"/>
  <c r="D150" i="1414"/>
  <c r="C66" i="1414"/>
  <c r="D153" i="1414"/>
  <c r="D184" i="1414"/>
  <c r="D186" i="1414"/>
  <c r="I186" i="1414" s="1"/>
  <c r="D191" i="1414"/>
  <c r="I191" i="1414" s="1"/>
  <c r="B177" i="1371"/>
  <c r="B176" i="1371"/>
  <c r="B175" i="1371"/>
  <c r="B174" i="1371"/>
  <c r="B173" i="1371"/>
  <c r="B172" i="1371"/>
  <c r="B171" i="1371"/>
  <c r="B170" i="1371"/>
  <c r="B169" i="1371"/>
  <c r="B168" i="1371"/>
  <c r="B167" i="1371"/>
  <c r="B166" i="1371"/>
  <c r="B165" i="1371"/>
  <c r="B164" i="1371"/>
  <c r="B163" i="1371"/>
  <c r="B177" i="1372"/>
  <c r="B176" i="1372"/>
  <c r="B175" i="1372"/>
  <c r="B174" i="1372"/>
  <c r="B173" i="1372"/>
  <c r="B172" i="1372"/>
  <c r="B171" i="1372"/>
  <c r="B170" i="1372"/>
  <c r="B169" i="1372"/>
  <c r="B168" i="1372"/>
  <c r="B167" i="1372"/>
  <c r="B166" i="1372"/>
  <c r="B165" i="1372"/>
  <c r="B164" i="1372"/>
  <c r="B163" i="1372"/>
  <c r="B177" i="1373"/>
  <c r="B176" i="1373"/>
  <c r="B175" i="1373"/>
  <c r="B174" i="1373"/>
  <c r="B173" i="1373"/>
  <c r="B172" i="1373"/>
  <c r="B171" i="1373"/>
  <c r="B170" i="1373"/>
  <c r="B169" i="1373"/>
  <c r="B168" i="1373"/>
  <c r="B167" i="1373"/>
  <c r="B166" i="1373"/>
  <c r="B165" i="1373"/>
  <c r="B164" i="1373"/>
  <c r="B163" i="1373"/>
  <c r="B177" i="1374"/>
  <c r="B176" i="1374"/>
  <c r="B175" i="1374"/>
  <c r="B174" i="1374"/>
  <c r="B173" i="1374"/>
  <c r="B172" i="1374"/>
  <c r="B171" i="1374"/>
  <c r="B170" i="1374"/>
  <c r="B169" i="1374"/>
  <c r="B168" i="1374"/>
  <c r="B167" i="1374"/>
  <c r="B166" i="1374"/>
  <c r="B165" i="1374"/>
  <c r="B164" i="1374"/>
  <c r="B163" i="1374"/>
  <c r="B177" i="1413"/>
  <c r="B176" i="1413"/>
  <c r="B175" i="1413"/>
  <c r="B174" i="1413"/>
  <c r="B173" i="1413"/>
  <c r="B172" i="1413"/>
  <c r="B171" i="1413"/>
  <c r="B170" i="1413"/>
  <c r="B169" i="1413"/>
  <c r="B168" i="1413"/>
  <c r="B167" i="1413"/>
  <c r="B166" i="1413"/>
  <c r="B165" i="1413"/>
  <c r="B164" i="1413"/>
  <c r="B163" i="1413"/>
  <c r="B177" i="1375"/>
  <c r="B176" i="1375"/>
  <c r="B175" i="1375"/>
  <c r="B174" i="1375"/>
  <c r="B173" i="1375"/>
  <c r="B172" i="1375"/>
  <c r="B171" i="1375"/>
  <c r="B170" i="1375"/>
  <c r="B169" i="1375"/>
  <c r="B168" i="1375"/>
  <c r="B167" i="1375"/>
  <c r="B166" i="1375"/>
  <c r="B165" i="1375"/>
  <c r="B164" i="1375"/>
  <c r="B163" i="1375"/>
  <c r="B177" i="1376"/>
  <c r="B176" i="1376"/>
  <c r="B175" i="1376"/>
  <c r="B174" i="1376"/>
  <c r="B173" i="1376"/>
  <c r="B172" i="1376"/>
  <c r="B171" i="1376"/>
  <c r="B170" i="1376"/>
  <c r="B169" i="1376"/>
  <c r="B168" i="1376"/>
  <c r="B167" i="1376"/>
  <c r="B166" i="1376"/>
  <c r="B165" i="1376"/>
  <c r="B164" i="1376"/>
  <c r="B163" i="1376"/>
  <c r="B177" i="1378"/>
  <c r="B176" i="1378"/>
  <c r="B175" i="1378"/>
  <c r="B174" i="1378"/>
  <c r="B173" i="1378"/>
  <c r="B172" i="1378"/>
  <c r="B171" i="1378"/>
  <c r="B170" i="1378"/>
  <c r="B169" i="1378"/>
  <c r="B168" i="1378"/>
  <c r="B167" i="1378"/>
  <c r="B166" i="1378"/>
  <c r="B165" i="1378"/>
  <c r="B164" i="1378"/>
  <c r="B163" i="1378"/>
  <c r="B177" i="1380"/>
  <c r="B176" i="1380"/>
  <c r="B175" i="1380"/>
  <c r="B174" i="1380"/>
  <c r="B173" i="1380"/>
  <c r="B172" i="1380"/>
  <c r="B171" i="1380"/>
  <c r="B170" i="1380"/>
  <c r="B169" i="1380"/>
  <c r="B168" i="1380"/>
  <c r="B167" i="1380"/>
  <c r="B166" i="1380"/>
  <c r="B165" i="1380"/>
  <c r="B164" i="1380"/>
  <c r="B163" i="1380"/>
  <c r="B177" i="1381"/>
  <c r="B176" i="1381"/>
  <c r="B175" i="1381"/>
  <c r="B174" i="1381"/>
  <c r="B173" i="1381"/>
  <c r="B172" i="1381"/>
  <c r="B171" i="1381"/>
  <c r="B170" i="1381"/>
  <c r="B169" i="1381"/>
  <c r="B168" i="1381"/>
  <c r="B167" i="1381"/>
  <c r="B166" i="1381"/>
  <c r="B165" i="1381"/>
  <c r="B164" i="1381"/>
  <c r="B163" i="1381"/>
  <c r="B177" i="1384"/>
  <c r="B176" i="1384"/>
  <c r="B175" i="1384"/>
  <c r="B174" i="1384"/>
  <c r="B173" i="1384"/>
  <c r="B172" i="1384"/>
  <c r="B171" i="1384"/>
  <c r="B170" i="1384"/>
  <c r="B169" i="1384"/>
  <c r="B168" i="1384"/>
  <c r="B167" i="1384"/>
  <c r="B166" i="1384"/>
  <c r="B165" i="1384"/>
  <c r="B164" i="1384"/>
  <c r="B163" i="1384"/>
  <c r="B177" i="1403"/>
  <c r="B176" i="1403"/>
  <c r="B175" i="1403"/>
  <c r="B174" i="1403"/>
  <c r="B173" i="1403"/>
  <c r="B172" i="1403"/>
  <c r="B171" i="1403"/>
  <c r="B170" i="1403"/>
  <c r="B169" i="1403"/>
  <c r="B168" i="1403"/>
  <c r="B167" i="1403"/>
  <c r="B166" i="1403"/>
  <c r="B165" i="1403"/>
  <c r="B164" i="1403"/>
  <c r="B163" i="1403"/>
  <c r="B177" i="1370"/>
  <c r="B176" i="1370"/>
  <c r="B175" i="1370"/>
  <c r="B174" i="1370"/>
  <c r="B173" i="1370"/>
  <c r="B172" i="1370"/>
  <c r="B171" i="1370"/>
  <c r="B170" i="1370"/>
  <c r="B169" i="1370"/>
  <c r="B168" i="1370"/>
  <c r="B167" i="1370"/>
  <c r="B166" i="1370"/>
  <c r="B165" i="1370"/>
  <c r="B164" i="1370"/>
  <c r="B163" i="1370"/>
  <c r="B162" i="1370"/>
  <c r="B162" i="1403"/>
  <c r="B162" i="1384"/>
  <c r="B162" i="1381"/>
  <c r="B162" i="1380"/>
  <c r="B162" i="1378"/>
  <c r="B162" i="1376"/>
  <c r="B162" i="1375"/>
  <c r="B162" i="1413"/>
  <c r="B162" i="1374"/>
  <c r="B162" i="1373"/>
  <c r="B162" i="1372"/>
  <c r="B162" i="1371"/>
  <c r="B118" i="1371"/>
  <c r="E118" i="1371"/>
  <c r="F118" i="1371"/>
  <c r="B119" i="1371"/>
  <c r="E119" i="1371"/>
  <c r="F119" i="1371"/>
  <c r="B118" i="1372"/>
  <c r="E118" i="1372"/>
  <c r="F118" i="1372"/>
  <c r="I118" i="1372"/>
  <c r="B119" i="1372"/>
  <c r="E119" i="1372"/>
  <c r="F119" i="1372"/>
  <c r="I119" i="1372"/>
  <c r="B118" i="1373"/>
  <c r="E118" i="1373"/>
  <c r="F118" i="1373"/>
  <c r="B119" i="1373"/>
  <c r="E119" i="1373"/>
  <c r="F119" i="1373"/>
  <c r="B118" i="1374"/>
  <c r="E118" i="1374"/>
  <c r="F118" i="1374"/>
  <c r="B119" i="1374"/>
  <c r="E119" i="1374"/>
  <c r="F119" i="1374"/>
  <c r="B118" i="1413"/>
  <c r="E118" i="1413"/>
  <c r="F118" i="1413"/>
  <c r="B119" i="1413"/>
  <c r="E119" i="1413"/>
  <c r="F119" i="1413"/>
  <c r="B118" i="1375"/>
  <c r="E118" i="1375"/>
  <c r="F118" i="1375"/>
  <c r="I118" i="1375"/>
  <c r="B119" i="1375"/>
  <c r="E119" i="1375"/>
  <c r="F119" i="1375"/>
  <c r="B118" i="1376"/>
  <c r="E118" i="1376"/>
  <c r="F118" i="1376"/>
  <c r="B119" i="1376"/>
  <c r="E119" i="1376"/>
  <c r="F119" i="1376"/>
  <c r="B118" i="1378"/>
  <c r="E118" i="1378"/>
  <c r="F118" i="1378"/>
  <c r="I118" i="1378"/>
  <c r="B119" i="1378"/>
  <c r="E119" i="1378"/>
  <c r="F119" i="1378"/>
  <c r="I119" i="1378"/>
  <c r="B118" i="1380"/>
  <c r="E118" i="1380"/>
  <c r="F118" i="1380"/>
  <c r="I118" i="1380"/>
  <c r="B119" i="1380"/>
  <c r="E119" i="1380"/>
  <c r="F119" i="1380"/>
  <c r="I119" i="1380"/>
  <c r="B118" i="1381"/>
  <c r="E118" i="1381"/>
  <c r="F118" i="1381"/>
  <c r="I118" i="1381"/>
  <c r="B119" i="1381"/>
  <c r="E119" i="1381"/>
  <c r="F119" i="1381"/>
  <c r="I119" i="1381"/>
  <c r="B118" i="1384"/>
  <c r="E118" i="1384"/>
  <c r="F118" i="1384"/>
  <c r="I118" i="1384"/>
  <c r="B119" i="1384"/>
  <c r="E119" i="1384"/>
  <c r="F119" i="1384"/>
  <c r="I119" i="1384"/>
  <c r="B118" i="1403"/>
  <c r="E118" i="1403"/>
  <c r="F118" i="1403"/>
  <c r="I118" i="1403"/>
  <c r="B119" i="1403"/>
  <c r="E119" i="1403"/>
  <c r="F119" i="1403"/>
  <c r="I119" i="1403"/>
  <c r="B118" i="1370"/>
  <c r="E118" i="1370"/>
  <c r="F118" i="1370"/>
  <c r="I118" i="1370"/>
  <c r="B119" i="1370"/>
  <c r="E119" i="1370"/>
  <c r="F119" i="1370"/>
  <c r="I119" i="1370"/>
  <c r="B102" i="1371"/>
  <c r="E102" i="1371"/>
  <c r="F102" i="1371"/>
  <c r="G102" i="1371"/>
  <c r="I102" i="1371" s="1"/>
  <c r="B103" i="1371"/>
  <c r="E103" i="1371"/>
  <c r="F103" i="1371"/>
  <c r="B104" i="1371"/>
  <c r="E104" i="1371"/>
  <c r="F104" i="1371"/>
  <c r="B105" i="1371"/>
  <c r="E105" i="1371"/>
  <c r="F105" i="1371"/>
  <c r="B106" i="1371"/>
  <c r="E106" i="1371"/>
  <c r="F106" i="1371"/>
  <c r="B107" i="1371"/>
  <c r="E107" i="1371"/>
  <c r="F107" i="1371"/>
  <c r="B108" i="1371"/>
  <c r="E108" i="1371"/>
  <c r="F108" i="1371"/>
  <c r="B109" i="1371"/>
  <c r="E109" i="1371"/>
  <c r="F109" i="1371"/>
  <c r="B110" i="1371"/>
  <c r="E110" i="1371"/>
  <c r="F110" i="1371"/>
  <c r="B111" i="1371"/>
  <c r="E111" i="1371"/>
  <c r="F111" i="1371"/>
  <c r="B112" i="1371"/>
  <c r="E112" i="1371"/>
  <c r="F112" i="1371"/>
  <c r="B113" i="1371"/>
  <c r="E113" i="1371"/>
  <c r="F113" i="1371"/>
  <c r="B114" i="1371"/>
  <c r="E114" i="1371"/>
  <c r="F114" i="1371"/>
  <c r="B115" i="1371"/>
  <c r="E115" i="1371"/>
  <c r="F115" i="1371"/>
  <c r="B116" i="1371"/>
  <c r="E116" i="1371"/>
  <c r="F116" i="1371"/>
  <c r="B117" i="1371"/>
  <c r="E117" i="1371"/>
  <c r="F117" i="1371"/>
  <c r="B102" i="1372"/>
  <c r="E102" i="1372"/>
  <c r="F102" i="1372"/>
  <c r="G102" i="1372"/>
  <c r="I102" i="1372"/>
  <c r="B103" i="1372"/>
  <c r="E103" i="1372"/>
  <c r="F103" i="1372"/>
  <c r="B104" i="1372"/>
  <c r="E104" i="1372"/>
  <c r="F104" i="1372"/>
  <c r="B105" i="1372"/>
  <c r="E105" i="1372"/>
  <c r="F105" i="1372"/>
  <c r="B106" i="1372"/>
  <c r="E106" i="1372"/>
  <c r="F106" i="1372"/>
  <c r="I106" i="1372"/>
  <c r="B107" i="1372"/>
  <c r="E107" i="1372"/>
  <c r="F107" i="1372"/>
  <c r="I107" i="1372"/>
  <c r="B108" i="1372"/>
  <c r="E108" i="1372"/>
  <c r="F108" i="1372"/>
  <c r="B109" i="1372"/>
  <c r="E109" i="1372"/>
  <c r="F109" i="1372"/>
  <c r="I109" i="1372"/>
  <c r="B110" i="1372"/>
  <c r="E110" i="1372"/>
  <c r="F110" i="1372"/>
  <c r="B111" i="1372"/>
  <c r="E111" i="1372"/>
  <c r="F111" i="1372"/>
  <c r="I111" i="1372"/>
  <c r="B112" i="1372"/>
  <c r="E112" i="1372"/>
  <c r="F112" i="1372"/>
  <c r="I112" i="1372"/>
  <c r="B113" i="1372"/>
  <c r="E113" i="1372"/>
  <c r="F113" i="1372"/>
  <c r="I113" i="1372"/>
  <c r="B114" i="1372"/>
  <c r="E114" i="1372"/>
  <c r="F114" i="1372"/>
  <c r="I114" i="1372"/>
  <c r="B115" i="1372"/>
  <c r="E115" i="1372"/>
  <c r="F115" i="1372"/>
  <c r="I115" i="1372"/>
  <c r="B116" i="1372"/>
  <c r="E116" i="1372"/>
  <c r="F116" i="1372"/>
  <c r="I116" i="1372"/>
  <c r="B117" i="1372"/>
  <c r="E117" i="1372"/>
  <c r="F117" i="1372"/>
  <c r="I117" i="1372"/>
  <c r="B102" i="1373"/>
  <c r="E102" i="1373"/>
  <c r="F102" i="1373"/>
  <c r="G102" i="1373"/>
  <c r="I102" i="1373" s="1"/>
  <c r="B103" i="1373"/>
  <c r="E103" i="1373"/>
  <c r="F103" i="1373"/>
  <c r="B104" i="1373"/>
  <c r="E104" i="1373"/>
  <c r="F104" i="1373"/>
  <c r="B105" i="1373"/>
  <c r="E105" i="1373"/>
  <c r="F105" i="1373"/>
  <c r="B106" i="1373"/>
  <c r="E106" i="1373"/>
  <c r="F106" i="1373"/>
  <c r="B107" i="1373"/>
  <c r="E107" i="1373"/>
  <c r="F107" i="1373"/>
  <c r="I107" i="1373"/>
  <c r="B108" i="1373"/>
  <c r="E108" i="1373"/>
  <c r="F108" i="1373"/>
  <c r="B109" i="1373"/>
  <c r="E109" i="1373"/>
  <c r="F109" i="1373"/>
  <c r="B110" i="1373"/>
  <c r="E110" i="1373"/>
  <c r="F110" i="1373"/>
  <c r="B111" i="1373"/>
  <c r="E111" i="1373"/>
  <c r="F111" i="1373"/>
  <c r="B112" i="1373"/>
  <c r="E112" i="1373"/>
  <c r="F112" i="1373"/>
  <c r="B113" i="1373"/>
  <c r="E113" i="1373"/>
  <c r="F113" i="1373"/>
  <c r="B114" i="1373"/>
  <c r="E114" i="1373"/>
  <c r="F114" i="1373"/>
  <c r="B115" i="1373"/>
  <c r="E115" i="1373"/>
  <c r="F115" i="1373"/>
  <c r="B116" i="1373"/>
  <c r="E116" i="1373"/>
  <c r="F116" i="1373"/>
  <c r="B117" i="1373"/>
  <c r="E117" i="1373"/>
  <c r="F117" i="1373"/>
  <c r="B102" i="1374"/>
  <c r="E102" i="1374"/>
  <c r="F102" i="1374"/>
  <c r="G102" i="1374"/>
  <c r="I102" i="1374" s="1"/>
  <c r="B103" i="1374"/>
  <c r="E103" i="1374"/>
  <c r="F103" i="1374"/>
  <c r="B104" i="1374"/>
  <c r="E104" i="1374"/>
  <c r="F104" i="1374"/>
  <c r="B105" i="1374"/>
  <c r="E105" i="1374"/>
  <c r="F105" i="1374"/>
  <c r="B106" i="1374"/>
  <c r="E106" i="1374"/>
  <c r="F106" i="1374"/>
  <c r="B107" i="1374"/>
  <c r="E107" i="1374"/>
  <c r="F107" i="1374"/>
  <c r="B108" i="1374"/>
  <c r="E108" i="1374"/>
  <c r="F108" i="1374"/>
  <c r="B109" i="1374"/>
  <c r="E109" i="1374"/>
  <c r="F109" i="1374"/>
  <c r="B110" i="1374"/>
  <c r="E110" i="1374"/>
  <c r="F110" i="1374"/>
  <c r="B111" i="1374"/>
  <c r="E111" i="1374"/>
  <c r="F111" i="1374"/>
  <c r="B112" i="1374"/>
  <c r="E112" i="1374"/>
  <c r="F112" i="1374"/>
  <c r="B113" i="1374"/>
  <c r="E113" i="1374"/>
  <c r="F113" i="1374"/>
  <c r="B114" i="1374"/>
  <c r="E114" i="1374"/>
  <c r="F114" i="1374"/>
  <c r="B115" i="1374"/>
  <c r="E115" i="1374"/>
  <c r="F115" i="1374"/>
  <c r="B116" i="1374"/>
  <c r="E116" i="1374"/>
  <c r="F116" i="1374"/>
  <c r="B117" i="1374"/>
  <c r="E117" i="1374"/>
  <c r="F117" i="1374"/>
  <c r="B102" i="1413"/>
  <c r="E102" i="1413"/>
  <c r="F102" i="1413"/>
  <c r="G102" i="1413"/>
  <c r="I102" i="1413" s="1"/>
  <c r="B103" i="1413"/>
  <c r="E103" i="1413"/>
  <c r="F103" i="1413"/>
  <c r="B104" i="1413"/>
  <c r="E104" i="1413"/>
  <c r="F104" i="1413"/>
  <c r="B105" i="1413"/>
  <c r="E105" i="1413"/>
  <c r="F105" i="1413"/>
  <c r="B106" i="1413"/>
  <c r="E106" i="1413"/>
  <c r="F106" i="1413"/>
  <c r="B107" i="1413"/>
  <c r="E107" i="1413"/>
  <c r="F107" i="1413"/>
  <c r="B108" i="1413"/>
  <c r="E108" i="1413"/>
  <c r="F108" i="1413"/>
  <c r="B109" i="1413"/>
  <c r="E109" i="1413"/>
  <c r="F109" i="1413"/>
  <c r="B110" i="1413"/>
  <c r="E110" i="1413"/>
  <c r="F110" i="1413"/>
  <c r="B111" i="1413"/>
  <c r="E111" i="1413"/>
  <c r="F111" i="1413"/>
  <c r="B112" i="1413"/>
  <c r="E112" i="1413"/>
  <c r="F112" i="1413"/>
  <c r="B113" i="1413"/>
  <c r="E113" i="1413"/>
  <c r="F113" i="1413"/>
  <c r="B114" i="1413"/>
  <c r="E114" i="1413"/>
  <c r="F114" i="1413"/>
  <c r="B115" i="1413"/>
  <c r="E115" i="1413"/>
  <c r="F115" i="1413"/>
  <c r="B116" i="1413"/>
  <c r="E116" i="1413"/>
  <c r="F116" i="1413"/>
  <c r="B117" i="1413"/>
  <c r="E117" i="1413"/>
  <c r="F117" i="1413"/>
  <c r="B102" i="1375"/>
  <c r="E102" i="1375"/>
  <c r="F102" i="1375"/>
  <c r="G102" i="1375"/>
  <c r="I102" i="1375" s="1"/>
  <c r="B103" i="1375"/>
  <c r="E103" i="1375"/>
  <c r="F103" i="1375"/>
  <c r="B104" i="1375"/>
  <c r="E104" i="1375"/>
  <c r="F104" i="1375"/>
  <c r="B105" i="1375"/>
  <c r="E105" i="1375"/>
  <c r="F105" i="1375"/>
  <c r="B106" i="1375"/>
  <c r="E106" i="1375"/>
  <c r="F106" i="1375"/>
  <c r="B107" i="1375"/>
  <c r="E107" i="1375"/>
  <c r="F107" i="1375"/>
  <c r="B108" i="1375"/>
  <c r="E108" i="1375"/>
  <c r="F108" i="1375"/>
  <c r="B109" i="1375"/>
  <c r="E109" i="1375"/>
  <c r="F109" i="1375"/>
  <c r="B110" i="1375"/>
  <c r="E110" i="1375"/>
  <c r="F110" i="1375"/>
  <c r="B111" i="1375"/>
  <c r="E111" i="1375"/>
  <c r="F111" i="1375"/>
  <c r="B112" i="1375"/>
  <c r="E112" i="1375"/>
  <c r="F112" i="1375"/>
  <c r="B113" i="1375"/>
  <c r="E113" i="1375"/>
  <c r="F113" i="1375"/>
  <c r="B114" i="1375"/>
  <c r="E114" i="1375"/>
  <c r="F114" i="1375"/>
  <c r="B115" i="1375"/>
  <c r="E115" i="1375"/>
  <c r="F115" i="1375"/>
  <c r="B116" i="1375"/>
  <c r="E116" i="1375"/>
  <c r="F116" i="1375"/>
  <c r="B117" i="1375"/>
  <c r="E117" i="1375"/>
  <c r="F117" i="1375"/>
  <c r="I117" i="1375"/>
  <c r="B102" i="1376"/>
  <c r="E102" i="1376"/>
  <c r="F102" i="1376"/>
  <c r="G102" i="1376"/>
  <c r="I102" i="1376" s="1"/>
  <c r="B103" i="1376"/>
  <c r="E103" i="1376"/>
  <c r="F103" i="1376"/>
  <c r="B104" i="1376"/>
  <c r="E104" i="1376"/>
  <c r="F104" i="1376"/>
  <c r="B105" i="1376"/>
  <c r="E105" i="1376"/>
  <c r="F105" i="1376"/>
  <c r="B106" i="1376"/>
  <c r="E106" i="1376"/>
  <c r="F106" i="1376"/>
  <c r="B107" i="1376"/>
  <c r="E107" i="1376"/>
  <c r="F107" i="1376"/>
  <c r="B108" i="1376"/>
  <c r="E108" i="1376"/>
  <c r="F108" i="1376"/>
  <c r="B109" i="1376"/>
  <c r="E109" i="1376"/>
  <c r="F109" i="1376"/>
  <c r="B110" i="1376"/>
  <c r="E110" i="1376"/>
  <c r="F110" i="1376"/>
  <c r="B111" i="1376"/>
  <c r="E111" i="1376"/>
  <c r="F111" i="1376"/>
  <c r="B112" i="1376"/>
  <c r="E112" i="1376"/>
  <c r="F112" i="1376"/>
  <c r="B113" i="1376"/>
  <c r="E113" i="1376"/>
  <c r="F113" i="1376"/>
  <c r="B114" i="1376"/>
  <c r="E114" i="1376"/>
  <c r="F114" i="1376"/>
  <c r="B115" i="1376"/>
  <c r="E115" i="1376"/>
  <c r="F115" i="1376"/>
  <c r="B116" i="1376"/>
  <c r="E116" i="1376"/>
  <c r="F116" i="1376"/>
  <c r="B117" i="1376"/>
  <c r="E117" i="1376"/>
  <c r="F117" i="1376"/>
  <c r="B102" i="1378"/>
  <c r="E102" i="1378"/>
  <c r="F102" i="1378"/>
  <c r="G102" i="1378"/>
  <c r="I102" i="1378"/>
  <c r="B103" i="1378"/>
  <c r="E103" i="1378"/>
  <c r="F103" i="1378"/>
  <c r="I103" i="1378"/>
  <c r="B104" i="1378"/>
  <c r="E104" i="1378"/>
  <c r="F104" i="1378"/>
  <c r="I104" i="1378"/>
  <c r="B105" i="1378"/>
  <c r="E105" i="1378"/>
  <c r="F105" i="1378"/>
  <c r="I105" i="1378"/>
  <c r="B106" i="1378"/>
  <c r="E106" i="1378"/>
  <c r="F106" i="1378"/>
  <c r="I106" i="1378"/>
  <c r="B107" i="1378"/>
  <c r="E107" i="1378"/>
  <c r="F107" i="1378"/>
  <c r="I107" i="1378"/>
  <c r="B108" i="1378"/>
  <c r="E108" i="1378"/>
  <c r="F108" i="1378"/>
  <c r="I108" i="1378"/>
  <c r="B109" i="1378"/>
  <c r="E109" i="1378"/>
  <c r="F109" i="1378"/>
  <c r="I109" i="1378"/>
  <c r="B110" i="1378"/>
  <c r="E110" i="1378"/>
  <c r="F110" i="1378"/>
  <c r="I110" i="1378"/>
  <c r="B111" i="1378"/>
  <c r="E111" i="1378"/>
  <c r="F111" i="1378"/>
  <c r="I111" i="1378"/>
  <c r="B112" i="1378"/>
  <c r="E112" i="1378"/>
  <c r="F112" i="1378"/>
  <c r="I112" i="1378"/>
  <c r="B113" i="1378"/>
  <c r="E113" i="1378"/>
  <c r="F113" i="1378"/>
  <c r="I113" i="1378"/>
  <c r="B114" i="1378"/>
  <c r="E114" i="1378"/>
  <c r="F114" i="1378"/>
  <c r="I114" i="1378"/>
  <c r="B115" i="1378"/>
  <c r="E115" i="1378"/>
  <c r="F115" i="1378"/>
  <c r="I115" i="1378"/>
  <c r="B116" i="1378"/>
  <c r="E116" i="1378"/>
  <c r="F116" i="1378"/>
  <c r="I116" i="1378"/>
  <c r="B117" i="1378"/>
  <c r="E117" i="1378"/>
  <c r="F117" i="1378"/>
  <c r="I117" i="1378"/>
  <c r="B102" i="1380"/>
  <c r="E102" i="1380"/>
  <c r="F102" i="1380"/>
  <c r="G102" i="1380"/>
  <c r="I102" i="1380"/>
  <c r="B103" i="1380"/>
  <c r="E103" i="1380"/>
  <c r="F103" i="1380"/>
  <c r="I103" i="1380"/>
  <c r="B104" i="1380"/>
  <c r="E104" i="1380"/>
  <c r="F104" i="1380"/>
  <c r="I104" i="1380"/>
  <c r="B105" i="1380"/>
  <c r="E105" i="1380"/>
  <c r="F105" i="1380"/>
  <c r="I105" i="1380"/>
  <c r="B106" i="1380"/>
  <c r="E106" i="1380"/>
  <c r="F106" i="1380"/>
  <c r="I106" i="1380"/>
  <c r="B107" i="1380"/>
  <c r="E107" i="1380"/>
  <c r="F107" i="1380"/>
  <c r="I107" i="1380"/>
  <c r="B108" i="1380"/>
  <c r="E108" i="1380"/>
  <c r="F108" i="1380"/>
  <c r="I108" i="1380"/>
  <c r="B109" i="1380"/>
  <c r="E109" i="1380"/>
  <c r="F109" i="1380"/>
  <c r="I109" i="1380"/>
  <c r="B110" i="1380"/>
  <c r="E110" i="1380"/>
  <c r="F110" i="1380"/>
  <c r="I110" i="1380"/>
  <c r="B111" i="1380"/>
  <c r="E111" i="1380"/>
  <c r="F111" i="1380"/>
  <c r="I111" i="1380"/>
  <c r="B112" i="1380"/>
  <c r="E112" i="1380"/>
  <c r="F112" i="1380"/>
  <c r="I112" i="1380"/>
  <c r="B113" i="1380"/>
  <c r="E113" i="1380"/>
  <c r="F113" i="1380"/>
  <c r="I113" i="1380"/>
  <c r="B114" i="1380"/>
  <c r="E114" i="1380"/>
  <c r="F114" i="1380"/>
  <c r="I114" i="1380"/>
  <c r="B115" i="1380"/>
  <c r="E115" i="1380"/>
  <c r="F115" i="1380"/>
  <c r="I115" i="1380"/>
  <c r="B116" i="1380"/>
  <c r="E116" i="1380"/>
  <c r="F116" i="1380"/>
  <c r="I116" i="1380"/>
  <c r="B117" i="1380"/>
  <c r="E117" i="1380"/>
  <c r="F117" i="1380"/>
  <c r="I117" i="1380"/>
  <c r="B102" i="1381"/>
  <c r="E102" i="1381"/>
  <c r="F102" i="1381"/>
  <c r="G102" i="1381"/>
  <c r="I102" i="1381"/>
  <c r="B103" i="1381"/>
  <c r="E103" i="1381"/>
  <c r="F103" i="1381"/>
  <c r="I103" i="1381"/>
  <c r="B104" i="1381"/>
  <c r="E104" i="1381"/>
  <c r="F104" i="1381"/>
  <c r="I104" i="1381"/>
  <c r="B105" i="1381"/>
  <c r="E105" i="1381"/>
  <c r="F105" i="1381"/>
  <c r="I105" i="1381"/>
  <c r="B106" i="1381"/>
  <c r="E106" i="1381"/>
  <c r="F106" i="1381"/>
  <c r="I106" i="1381"/>
  <c r="B107" i="1381"/>
  <c r="E107" i="1381"/>
  <c r="F107" i="1381"/>
  <c r="I107" i="1381"/>
  <c r="B108" i="1381"/>
  <c r="E108" i="1381"/>
  <c r="F108" i="1381"/>
  <c r="I108" i="1381"/>
  <c r="B109" i="1381"/>
  <c r="E109" i="1381"/>
  <c r="F109" i="1381"/>
  <c r="I109" i="1381"/>
  <c r="B110" i="1381"/>
  <c r="E110" i="1381"/>
  <c r="F110" i="1381"/>
  <c r="I110" i="1381"/>
  <c r="B111" i="1381"/>
  <c r="E111" i="1381"/>
  <c r="F111" i="1381"/>
  <c r="I111" i="1381"/>
  <c r="B112" i="1381"/>
  <c r="E112" i="1381"/>
  <c r="F112" i="1381"/>
  <c r="I112" i="1381"/>
  <c r="B113" i="1381"/>
  <c r="E113" i="1381"/>
  <c r="F113" i="1381"/>
  <c r="I113" i="1381"/>
  <c r="B114" i="1381"/>
  <c r="E114" i="1381"/>
  <c r="F114" i="1381"/>
  <c r="I114" i="1381"/>
  <c r="B115" i="1381"/>
  <c r="E115" i="1381"/>
  <c r="F115" i="1381"/>
  <c r="I115" i="1381"/>
  <c r="B116" i="1381"/>
  <c r="E116" i="1381"/>
  <c r="F116" i="1381"/>
  <c r="I116" i="1381"/>
  <c r="B117" i="1381"/>
  <c r="E117" i="1381"/>
  <c r="F117" i="1381"/>
  <c r="B102" i="1384"/>
  <c r="E102" i="1384"/>
  <c r="F102" i="1384"/>
  <c r="G102" i="1384"/>
  <c r="I102" i="1384"/>
  <c r="B103" i="1384"/>
  <c r="E103" i="1384"/>
  <c r="F103" i="1384"/>
  <c r="I103" i="1384"/>
  <c r="B104" i="1384"/>
  <c r="E104" i="1384"/>
  <c r="F104" i="1384"/>
  <c r="I104" i="1384"/>
  <c r="B105" i="1384"/>
  <c r="E105" i="1384"/>
  <c r="F105" i="1384"/>
  <c r="I105" i="1384"/>
  <c r="B106" i="1384"/>
  <c r="E106" i="1384"/>
  <c r="F106" i="1384"/>
  <c r="I106" i="1384"/>
  <c r="B107" i="1384"/>
  <c r="E107" i="1384"/>
  <c r="F107" i="1384"/>
  <c r="I107" i="1384"/>
  <c r="B108" i="1384"/>
  <c r="E108" i="1384"/>
  <c r="F108" i="1384"/>
  <c r="I108" i="1384"/>
  <c r="B109" i="1384"/>
  <c r="E109" i="1384"/>
  <c r="F109" i="1384"/>
  <c r="I109" i="1384"/>
  <c r="B110" i="1384"/>
  <c r="E110" i="1384"/>
  <c r="F110" i="1384"/>
  <c r="I110" i="1384"/>
  <c r="B111" i="1384"/>
  <c r="E111" i="1384"/>
  <c r="F111" i="1384"/>
  <c r="I111" i="1384"/>
  <c r="B112" i="1384"/>
  <c r="E112" i="1384"/>
  <c r="F112" i="1384"/>
  <c r="I112" i="1384"/>
  <c r="B113" i="1384"/>
  <c r="E113" i="1384"/>
  <c r="F113" i="1384"/>
  <c r="I113" i="1384"/>
  <c r="B114" i="1384"/>
  <c r="E114" i="1384"/>
  <c r="F114" i="1384"/>
  <c r="I114" i="1384"/>
  <c r="B115" i="1384"/>
  <c r="E115" i="1384"/>
  <c r="F115" i="1384"/>
  <c r="I115" i="1384"/>
  <c r="B116" i="1384"/>
  <c r="E116" i="1384"/>
  <c r="F116" i="1384"/>
  <c r="I116" i="1384"/>
  <c r="B117" i="1384"/>
  <c r="E117" i="1384"/>
  <c r="F117" i="1384"/>
  <c r="B102" i="1403"/>
  <c r="E102" i="1403"/>
  <c r="F102" i="1403"/>
  <c r="G102" i="1403"/>
  <c r="I102" i="1403"/>
  <c r="B103" i="1403"/>
  <c r="E103" i="1403"/>
  <c r="F103" i="1403"/>
  <c r="I103" i="1403"/>
  <c r="B104" i="1403"/>
  <c r="E104" i="1403"/>
  <c r="F104" i="1403"/>
  <c r="I104" i="1403"/>
  <c r="B105" i="1403"/>
  <c r="E105" i="1403"/>
  <c r="F105" i="1403"/>
  <c r="I105" i="1403"/>
  <c r="B106" i="1403"/>
  <c r="E106" i="1403"/>
  <c r="F106" i="1403"/>
  <c r="I106" i="1403"/>
  <c r="B107" i="1403"/>
  <c r="E107" i="1403"/>
  <c r="F107" i="1403"/>
  <c r="I107" i="1403"/>
  <c r="B108" i="1403"/>
  <c r="E108" i="1403"/>
  <c r="F108" i="1403"/>
  <c r="I108" i="1403"/>
  <c r="B109" i="1403"/>
  <c r="E109" i="1403"/>
  <c r="F109" i="1403"/>
  <c r="I109" i="1403"/>
  <c r="B110" i="1403"/>
  <c r="E110" i="1403"/>
  <c r="F110" i="1403"/>
  <c r="I110" i="1403"/>
  <c r="B111" i="1403"/>
  <c r="E111" i="1403"/>
  <c r="F111" i="1403"/>
  <c r="I111" i="1403"/>
  <c r="B112" i="1403"/>
  <c r="E112" i="1403"/>
  <c r="F112" i="1403"/>
  <c r="I112" i="1403"/>
  <c r="B113" i="1403"/>
  <c r="E113" i="1403"/>
  <c r="F113" i="1403"/>
  <c r="I113" i="1403"/>
  <c r="B114" i="1403"/>
  <c r="E114" i="1403"/>
  <c r="F114" i="1403"/>
  <c r="I114" i="1403"/>
  <c r="B115" i="1403"/>
  <c r="E115" i="1403"/>
  <c r="F115" i="1403"/>
  <c r="I115" i="1403"/>
  <c r="B116" i="1403"/>
  <c r="E116" i="1403"/>
  <c r="F116" i="1403"/>
  <c r="I116" i="1403"/>
  <c r="B117" i="1403"/>
  <c r="E117" i="1403"/>
  <c r="F117" i="1403"/>
  <c r="I117" i="1403"/>
  <c r="B102" i="1370"/>
  <c r="E102" i="1370"/>
  <c r="F102" i="1370"/>
  <c r="G102" i="1370"/>
  <c r="I102" i="1370"/>
  <c r="B103" i="1370"/>
  <c r="E103" i="1370"/>
  <c r="F103" i="1370"/>
  <c r="I103" i="1370"/>
  <c r="B104" i="1370"/>
  <c r="E104" i="1370"/>
  <c r="F104" i="1370"/>
  <c r="I104" i="1370"/>
  <c r="B105" i="1370"/>
  <c r="E105" i="1370"/>
  <c r="F105" i="1370"/>
  <c r="I105" i="1370"/>
  <c r="B106" i="1370"/>
  <c r="E106" i="1370"/>
  <c r="F106" i="1370"/>
  <c r="I106" i="1370"/>
  <c r="B107" i="1370"/>
  <c r="E107" i="1370"/>
  <c r="F107" i="1370"/>
  <c r="I107" i="1370"/>
  <c r="B108" i="1370"/>
  <c r="E108" i="1370"/>
  <c r="F108" i="1370"/>
  <c r="I108" i="1370"/>
  <c r="B109" i="1370"/>
  <c r="E109" i="1370"/>
  <c r="F109" i="1370"/>
  <c r="I109" i="1370"/>
  <c r="B110" i="1370"/>
  <c r="E110" i="1370"/>
  <c r="F110" i="1370"/>
  <c r="I110" i="1370"/>
  <c r="B111" i="1370"/>
  <c r="E111" i="1370"/>
  <c r="F111" i="1370"/>
  <c r="I111" i="1370"/>
  <c r="B112" i="1370"/>
  <c r="E112" i="1370"/>
  <c r="F112" i="1370"/>
  <c r="I112" i="1370"/>
  <c r="B113" i="1370"/>
  <c r="E113" i="1370"/>
  <c r="F113" i="1370"/>
  <c r="I113" i="1370"/>
  <c r="B114" i="1370"/>
  <c r="E114" i="1370"/>
  <c r="F114" i="1370"/>
  <c r="I114" i="1370"/>
  <c r="B115" i="1370"/>
  <c r="E115" i="1370"/>
  <c r="F115" i="1370"/>
  <c r="I115" i="1370"/>
  <c r="B116" i="1370"/>
  <c r="E116" i="1370"/>
  <c r="F116" i="1370"/>
  <c r="I116" i="1370"/>
  <c r="B117" i="1370"/>
  <c r="E117" i="1370"/>
  <c r="F117" i="1370"/>
  <c r="I117" i="1370"/>
  <c r="F96" i="1371"/>
  <c r="E96" i="1371"/>
  <c r="B96" i="1371"/>
  <c r="F96" i="1372"/>
  <c r="E96" i="1372"/>
  <c r="B96" i="1372"/>
  <c r="F96" i="1373"/>
  <c r="E96" i="1373"/>
  <c r="B96" i="1373"/>
  <c r="F96" i="1374"/>
  <c r="E96" i="1374"/>
  <c r="B96" i="1374"/>
  <c r="F96" i="1413"/>
  <c r="E96" i="1413"/>
  <c r="B96" i="1413"/>
  <c r="F96" i="1375"/>
  <c r="E96" i="1375"/>
  <c r="B96" i="1375"/>
  <c r="F96" i="1376"/>
  <c r="E96" i="1376"/>
  <c r="B96" i="1376"/>
  <c r="F96" i="1378"/>
  <c r="E96" i="1378"/>
  <c r="B96" i="1378"/>
  <c r="F96" i="1380"/>
  <c r="E96" i="1380"/>
  <c r="B96" i="1380"/>
  <c r="F96" i="1381"/>
  <c r="E96" i="1381"/>
  <c r="B96" i="1381"/>
  <c r="F96" i="1384"/>
  <c r="E96" i="1384"/>
  <c r="B96" i="1384"/>
  <c r="F96" i="1403"/>
  <c r="E96" i="1403"/>
  <c r="B96" i="1403"/>
  <c r="E96" i="1370"/>
  <c r="B96" i="1370"/>
  <c r="I95" i="1371"/>
  <c r="F95" i="1371"/>
  <c r="E95" i="1371"/>
  <c r="B95" i="1371"/>
  <c r="F94" i="1371"/>
  <c r="E94" i="1371"/>
  <c r="B94" i="1371"/>
  <c r="F93" i="1371"/>
  <c r="E93" i="1371"/>
  <c r="B93" i="1371"/>
  <c r="I92" i="1371"/>
  <c r="F92" i="1371"/>
  <c r="E92" i="1371"/>
  <c r="B92" i="1371"/>
  <c r="I91" i="1371"/>
  <c r="F91" i="1371"/>
  <c r="E91" i="1371"/>
  <c r="B91" i="1371"/>
  <c r="I90" i="1371"/>
  <c r="F90" i="1371"/>
  <c r="E90" i="1371"/>
  <c r="B90" i="1371"/>
  <c r="F89" i="1371"/>
  <c r="E89" i="1371"/>
  <c r="B89" i="1371"/>
  <c r="I88" i="1371"/>
  <c r="G88" i="1371"/>
  <c r="F88" i="1371"/>
  <c r="E88" i="1371"/>
  <c r="B88" i="1371"/>
  <c r="I87" i="1371"/>
  <c r="G87" i="1371"/>
  <c r="F87" i="1371"/>
  <c r="E87" i="1371"/>
  <c r="B87" i="1371"/>
  <c r="G86" i="1371"/>
  <c r="I86" i="1371" s="1"/>
  <c r="F86" i="1371"/>
  <c r="E86" i="1371"/>
  <c r="B86" i="1371"/>
  <c r="G85" i="1371"/>
  <c r="I85" i="1371" s="1"/>
  <c r="F85" i="1371"/>
  <c r="E85" i="1371"/>
  <c r="B85" i="1371"/>
  <c r="I84" i="1371"/>
  <c r="G84" i="1371"/>
  <c r="F84" i="1371"/>
  <c r="E84" i="1371"/>
  <c r="B84" i="1371"/>
  <c r="G83" i="1371"/>
  <c r="I83" i="1371" s="1"/>
  <c r="F83" i="1371"/>
  <c r="E83" i="1371"/>
  <c r="B83" i="1371"/>
  <c r="I82" i="1371"/>
  <c r="G82" i="1371"/>
  <c r="F82" i="1371"/>
  <c r="E82" i="1371"/>
  <c r="B82" i="1371"/>
  <c r="I81" i="1371"/>
  <c r="F81" i="1371"/>
  <c r="E81" i="1371"/>
  <c r="B81" i="1371"/>
  <c r="I80" i="1371"/>
  <c r="E80" i="1371"/>
  <c r="B80" i="1371"/>
  <c r="I79" i="1371"/>
  <c r="F79" i="1371"/>
  <c r="E79" i="1371"/>
  <c r="B79" i="1371"/>
  <c r="F78" i="1371"/>
  <c r="E78" i="1371"/>
  <c r="B78" i="1371"/>
  <c r="F77" i="1371"/>
  <c r="E77" i="1371"/>
  <c r="B77" i="1371"/>
  <c r="I76" i="1371"/>
  <c r="E76" i="1371"/>
  <c r="B76" i="1371"/>
  <c r="I75" i="1371"/>
  <c r="F75" i="1371"/>
  <c r="E75" i="1371"/>
  <c r="B75" i="1371"/>
  <c r="F74" i="1371"/>
  <c r="E74" i="1371"/>
  <c r="B74" i="1371"/>
  <c r="F73" i="1371"/>
  <c r="E73" i="1371"/>
  <c r="B73" i="1371"/>
  <c r="I72" i="1371"/>
  <c r="F72" i="1371"/>
  <c r="E72" i="1371"/>
  <c r="B72" i="1371"/>
  <c r="I95" i="1372"/>
  <c r="F95" i="1372"/>
  <c r="E95" i="1372"/>
  <c r="B95" i="1372"/>
  <c r="F94" i="1372"/>
  <c r="E94" i="1372"/>
  <c r="B94" i="1372"/>
  <c r="F93" i="1372"/>
  <c r="E93" i="1372"/>
  <c r="B93" i="1372"/>
  <c r="I92" i="1372"/>
  <c r="F92" i="1372"/>
  <c r="E92" i="1372"/>
  <c r="B92" i="1372"/>
  <c r="I91" i="1372"/>
  <c r="F91" i="1372"/>
  <c r="E91" i="1372"/>
  <c r="B91" i="1372"/>
  <c r="I90" i="1372"/>
  <c r="F90" i="1372"/>
  <c r="E90" i="1372"/>
  <c r="B90" i="1372"/>
  <c r="F89" i="1372"/>
  <c r="E89" i="1372"/>
  <c r="B89" i="1372"/>
  <c r="I88" i="1372"/>
  <c r="G88" i="1372"/>
  <c r="F88" i="1372"/>
  <c r="E88" i="1372"/>
  <c r="B88" i="1372"/>
  <c r="I87" i="1372"/>
  <c r="G87" i="1372"/>
  <c r="F87" i="1372"/>
  <c r="E87" i="1372"/>
  <c r="B87" i="1372"/>
  <c r="G86" i="1372"/>
  <c r="I86" i="1372" s="1"/>
  <c r="F86" i="1372"/>
  <c r="E86" i="1372"/>
  <c r="B86" i="1372"/>
  <c r="G85" i="1372"/>
  <c r="I85" i="1372" s="1"/>
  <c r="F85" i="1372"/>
  <c r="E85" i="1372"/>
  <c r="B85" i="1372"/>
  <c r="I84" i="1372"/>
  <c r="G84" i="1372"/>
  <c r="F84" i="1372"/>
  <c r="E84" i="1372"/>
  <c r="B84" i="1372"/>
  <c r="G83" i="1372"/>
  <c r="I83" i="1372" s="1"/>
  <c r="F83" i="1372"/>
  <c r="E83" i="1372"/>
  <c r="B83" i="1372"/>
  <c r="I82" i="1372"/>
  <c r="G82" i="1372"/>
  <c r="F82" i="1372"/>
  <c r="E82" i="1372"/>
  <c r="B82" i="1372"/>
  <c r="I81" i="1372"/>
  <c r="F81" i="1372"/>
  <c r="E81" i="1372"/>
  <c r="B81" i="1372"/>
  <c r="E80" i="1372"/>
  <c r="B80" i="1372"/>
  <c r="I79" i="1372"/>
  <c r="F79" i="1372"/>
  <c r="E79" i="1372"/>
  <c r="B79" i="1372"/>
  <c r="I78" i="1372"/>
  <c r="F78" i="1372"/>
  <c r="E78" i="1372"/>
  <c r="B78" i="1372"/>
  <c r="F77" i="1372"/>
  <c r="E77" i="1372"/>
  <c r="B77" i="1372"/>
  <c r="I76" i="1372"/>
  <c r="E76" i="1372"/>
  <c r="B76" i="1372"/>
  <c r="I75" i="1372"/>
  <c r="F75" i="1372"/>
  <c r="E75" i="1372"/>
  <c r="B75" i="1372"/>
  <c r="F74" i="1372"/>
  <c r="E74" i="1372"/>
  <c r="B74" i="1372"/>
  <c r="I73" i="1372"/>
  <c r="F73" i="1372"/>
  <c r="E73" i="1372"/>
  <c r="B73" i="1372"/>
  <c r="I72" i="1372"/>
  <c r="F72" i="1372"/>
  <c r="E72" i="1372"/>
  <c r="B72" i="1372"/>
  <c r="F95" i="1373"/>
  <c r="E95" i="1373"/>
  <c r="B95" i="1373"/>
  <c r="F94" i="1373"/>
  <c r="E94" i="1373"/>
  <c r="B94" i="1373"/>
  <c r="F93" i="1373"/>
  <c r="E93" i="1373"/>
  <c r="B93" i="1373"/>
  <c r="I92" i="1373"/>
  <c r="F92" i="1373"/>
  <c r="E92" i="1373"/>
  <c r="B92" i="1373"/>
  <c r="I91" i="1373"/>
  <c r="F91" i="1373"/>
  <c r="E91" i="1373"/>
  <c r="B91" i="1373"/>
  <c r="F90" i="1373"/>
  <c r="E90" i="1373"/>
  <c r="B90" i="1373"/>
  <c r="I89" i="1373"/>
  <c r="F89" i="1373"/>
  <c r="E89" i="1373"/>
  <c r="B89" i="1373"/>
  <c r="I88" i="1373"/>
  <c r="G88" i="1373"/>
  <c r="F88" i="1373"/>
  <c r="E88" i="1373"/>
  <c r="B88" i="1373"/>
  <c r="I87" i="1373"/>
  <c r="G87" i="1373"/>
  <c r="F87" i="1373"/>
  <c r="E87" i="1373"/>
  <c r="B87" i="1373"/>
  <c r="G86" i="1373"/>
  <c r="I86" i="1373" s="1"/>
  <c r="F86" i="1373"/>
  <c r="E86" i="1373"/>
  <c r="B86" i="1373"/>
  <c r="I85" i="1373"/>
  <c r="G85" i="1373"/>
  <c r="F85" i="1373"/>
  <c r="E85" i="1373"/>
  <c r="B85" i="1373"/>
  <c r="I84" i="1373"/>
  <c r="G84" i="1373"/>
  <c r="F84" i="1373"/>
  <c r="E84" i="1373"/>
  <c r="B84" i="1373"/>
  <c r="G83" i="1373"/>
  <c r="I83" i="1373" s="1"/>
  <c r="F83" i="1373"/>
  <c r="E83" i="1373"/>
  <c r="B83" i="1373"/>
  <c r="I82" i="1373"/>
  <c r="G82" i="1373"/>
  <c r="F82" i="1373"/>
  <c r="E82" i="1373"/>
  <c r="B82" i="1373"/>
  <c r="F81" i="1373"/>
  <c r="E81" i="1373"/>
  <c r="B81" i="1373"/>
  <c r="I80" i="1373"/>
  <c r="E80" i="1373"/>
  <c r="B80" i="1373"/>
  <c r="I79" i="1373"/>
  <c r="F79" i="1373"/>
  <c r="E79" i="1373"/>
  <c r="B79" i="1373"/>
  <c r="F78" i="1373"/>
  <c r="E78" i="1373"/>
  <c r="B78" i="1373"/>
  <c r="F77" i="1373"/>
  <c r="E77" i="1373"/>
  <c r="B77" i="1373"/>
  <c r="I76" i="1373"/>
  <c r="E76" i="1373"/>
  <c r="B76" i="1373"/>
  <c r="I75" i="1373"/>
  <c r="F75" i="1373"/>
  <c r="E75" i="1373"/>
  <c r="B75" i="1373"/>
  <c r="F74" i="1373"/>
  <c r="E74" i="1373"/>
  <c r="B74" i="1373"/>
  <c r="F73" i="1373"/>
  <c r="E73" i="1373"/>
  <c r="B73" i="1373"/>
  <c r="I72" i="1373"/>
  <c r="F72" i="1373"/>
  <c r="E72" i="1373"/>
  <c r="B72" i="1373"/>
  <c r="F95" i="1374"/>
  <c r="E95" i="1374"/>
  <c r="B95" i="1374"/>
  <c r="F94" i="1374"/>
  <c r="E94" i="1374"/>
  <c r="B94" i="1374"/>
  <c r="F93" i="1374"/>
  <c r="E93" i="1374"/>
  <c r="B93" i="1374"/>
  <c r="F92" i="1374"/>
  <c r="E92" i="1374"/>
  <c r="B92" i="1374"/>
  <c r="I91" i="1374"/>
  <c r="F91" i="1374"/>
  <c r="E91" i="1374"/>
  <c r="B91" i="1374"/>
  <c r="F90" i="1374"/>
  <c r="E90" i="1374"/>
  <c r="B90" i="1374"/>
  <c r="I89" i="1374"/>
  <c r="F89" i="1374"/>
  <c r="E89" i="1374"/>
  <c r="B89" i="1374"/>
  <c r="I88" i="1374"/>
  <c r="G88" i="1374"/>
  <c r="F88" i="1374"/>
  <c r="E88" i="1374"/>
  <c r="B88" i="1374"/>
  <c r="I87" i="1374"/>
  <c r="G87" i="1374"/>
  <c r="F87" i="1374"/>
  <c r="E87" i="1374"/>
  <c r="B87" i="1374"/>
  <c r="G86" i="1374"/>
  <c r="I86" i="1374" s="1"/>
  <c r="F86" i="1374"/>
  <c r="E86" i="1374"/>
  <c r="B86" i="1374"/>
  <c r="I85" i="1374"/>
  <c r="G85" i="1374"/>
  <c r="F85" i="1374"/>
  <c r="E85" i="1374"/>
  <c r="B85" i="1374"/>
  <c r="I84" i="1374"/>
  <c r="G84" i="1374"/>
  <c r="F84" i="1374"/>
  <c r="E84" i="1374"/>
  <c r="B84" i="1374"/>
  <c r="G83" i="1374"/>
  <c r="I83" i="1374" s="1"/>
  <c r="F83" i="1374"/>
  <c r="E83" i="1374"/>
  <c r="B83" i="1374"/>
  <c r="G82" i="1374"/>
  <c r="I82" i="1374" s="1"/>
  <c r="F82" i="1374"/>
  <c r="E82" i="1374"/>
  <c r="B82" i="1374"/>
  <c r="I81" i="1374"/>
  <c r="F81" i="1374"/>
  <c r="E81" i="1374"/>
  <c r="B81" i="1374"/>
  <c r="I80" i="1374"/>
  <c r="E80" i="1374"/>
  <c r="B80" i="1374"/>
  <c r="I79" i="1374"/>
  <c r="F79" i="1374"/>
  <c r="E79" i="1374"/>
  <c r="B79" i="1374"/>
  <c r="F78" i="1374"/>
  <c r="E78" i="1374"/>
  <c r="B78" i="1374"/>
  <c r="F77" i="1374"/>
  <c r="E77" i="1374"/>
  <c r="B77" i="1374"/>
  <c r="I76" i="1374"/>
  <c r="E76" i="1374"/>
  <c r="B76" i="1374"/>
  <c r="I75" i="1374"/>
  <c r="F75" i="1374"/>
  <c r="E75" i="1374"/>
  <c r="B75" i="1374"/>
  <c r="F74" i="1374"/>
  <c r="E74" i="1374"/>
  <c r="B74" i="1374"/>
  <c r="F73" i="1374"/>
  <c r="E73" i="1374"/>
  <c r="B73" i="1374"/>
  <c r="I72" i="1374"/>
  <c r="F72" i="1374"/>
  <c r="E72" i="1374"/>
  <c r="B72" i="1374"/>
  <c r="F95" i="1413"/>
  <c r="E95" i="1413"/>
  <c r="B95" i="1413"/>
  <c r="F94" i="1413"/>
  <c r="E94" i="1413"/>
  <c r="B94" i="1413"/>
  <c r="F93" i="1413"/>
  <c r="E93" i="1413"/>
  <c r="B93" i="1413"/>
  <c r="F92" i="1413"/>
  <c r="E92" i="1413"/>
  <c r="B92" i="1413"/>
  <c r="I91" i="1413"/>
  <c r="F91" i="1413"/>
  <c r="E91" i="1413"/>
  <c r="B91" i="1413"/>
  <c r="F90" i="1413"/>
  <c r="E90" i="1413"/>
  <c r="B90" i="1413"/>
  <c r="I89" i="1413"/>
  <c r="F89" i="1413"/>
  <c r="E89" i="1413"/>
  <c r="B89" i="1413"/>
  <c r="I88" i="1413"/>
  <c r="G88" i="1413"/>
  <c r="F88" i="1413"/>
  <c r="E88" i="1413"/>
  <c r="B88" i="1413"/>
  <c r="I87" i="1413"/>
  <c r="G87" i="1413"/>
  <c r="F87" i="1413"/>
  <c r="E87" i="1413"/>
  <c r="B87" i="1413"/>
  <c r="G86" i="1413"/>
  <c r="I86" i="1413" s="1"/>
  <c r="F86" i="1413"/>
  <c r="E86" i="1413"/>
  <c r="B86" i="1413"/>
  <c r="I85" i="1413"/>
  <c r="G85" i="1413"/>
  <c r="F85" i="1413"/>
  <c r="E85" i="1413"/>
  <c r="B85" i="1413"/>
  <c r="I84" i="1413"/>
  <c r="G84" i="1413"/>
  <c r="F84" i="1413"/>
  <c r="E84" i="1413"/>
  <c r="B84" i="1413"/>
  <c r="G83" i="1413"/>
  <c r="I83" i="1413" s="1"/>
  <c r="F83" i="1413"/>
  <c r="E83" i="1413"/>
  <c r="B83" i="1413"/>
  <c r="G82" i="1413"/>
  <c r="I82" i="1413" s="1"/>
  <c r="F82" i="1413"/>
  <c r="E82" i="1413"/>
  <c r="B82" i="1413"/>
  <c r="I81" i="1413"/>
  <c r="F81" i="1413"/>
  <c r="E81" i="1413"/>
  <c r="B81" i="1413"/>
  <c r="I80" i="1413"/>
  <c r="E80" i="1413"/>
  <c r="B80" i="1413"/>
  <c r="I79" i="1413"/>
  <c r="F79" i="1413"/>
  <c r="E79" i="1413"/>
  <c r="B79" i="1413"/>
  <c r="F78" i="1413"/>
  <c r="E78" i="1413"/>
  <c r="B78" i="1413"/>
  <c r="F77" i="1413"/>
  <c r="E77" i="1413"/>
  <c r="B77" i="1413"/>
  <c r="I76" i="1413"/>
  <c r="E76" i="1413"/>
  <c r="B76" i="1413"/>
  <c r="I75" i="1413"/>
  <c r="F75" i="1413"/>
  <c r="E75" i="1413"/>
  <c r="B75" i="1413"/>
  <c r="F74" i="1413"/>
  <c r="E74" i="1413"/>
  <c r="B74" i="1413"/>
  <c r="F73" i="1413"/>
  <c r="E73" i="1413"/>
  <c r="B73" i="1413"/>
  <c r="I72" i="1413"/>
  <c r="F72" i="1413"/>
  <c r="E72" i="1413"/>
  <c r="B72" i="1413"/>
  <c r="I95" i="1375"/>
  <c r="F95" i="1375"/>
  <c r="E95" i="1375"/>
  <c r="B95" i="1375"/>
  <c r="I94" i="1375"/>
  <c r="F94" i="1375"/>
  <c r="E94" i="1375"/>
  <c r="B94" i="1375"/>
  <c r="I93" i="1375"/>
  <c r="F93" i="1375"/>
  <c r="E93" i="1375"/>
  <c r="B93" i="1375"/>
  <c r="I92" i="1375"/>
  <c r="F92" i="1375"/>
  <c r="E92" i="1375"/>
  <c r="B92" i="1375"/>
  <c r="I91" i="1375"/>
  <c r="F91" i="1375"/>
  <c r="E91" i="1375"/>
  <c r="B91" i="1375"/>
  <c r="F90" i="1375"/>
  <c r="E90" i="1375"/>
  <c r="B90" i="1375"/>
  <c r="I89" i="1375"/>
  <c r="F89" i="1375"/>
  <c r="E89" i="1375"/>
  <c r="B89" i="1375"/>
  <c r="I88" i="1375"/>
  <c r="G88" i="1375"/>
  <c r="F88" i="1375"/>
  <c r="E88" i="1375"/>
  <c r="B88" i="1375"/>
  <c r="I87" i="1375"/>
  <c r="G87" i="1375"/>
  <c r="F87" i="1375"/>
  <c r="E87" i="1375"/>
  <c r="B87" i="1375"/>
  <c r="I86" i="1375"/>
  <c r="G86" i="1375"/>
  <c r="F86" i="1375"/>
  <c r="E86" i="1375"/>
  <c r="B86" i="1375"/>
  <c r="G85" i="1375"/>
  <c r="I85" i="1375" s="1"/>
  <c r="F85" i="1375"/>
  <c r="E85" i="1375"/>
  <c r="B85" i="1375"/>
  <c r="I84" i="1375"/>
  <c r="G84" i="1375"/>
  <c r="F84" i="1375"/>
  <c r="E84" i="1375"/>
  <c r="B84" i="1375"/>
  <c r="G83" i="1375"/>
  <c r="I83" i="1375" s="1"/>
  <c r="F83" i="1375"/>
  <c r="E83" i="1375"/>
  <c r="B83" i="1375"/>
  <c r="I82" i="1375"/>
  <c r="G82" i="1375"/>
  <c r="F82" i="1375"/>
  <c r="E82" i="1375"/>
  <c r="B82" i="1375"/>
  <c r="I81" i="1375"/>
  <c r="F81" i="1375"/>
  <c r="E81" i="1375"/>
  <c r="B81" i="1375"/>
  <c r="I80" i="1375"/>
  <c r="E80" i="1375"/>
  <c r="B80" i="1375"/>
  <c r="I79" i="1375"/>
  <c r="F79" i="1375"/>
  <c r="E79" i="1375"/>
  <c r="B79" i="1375"/>
  <c r="I78" i="1375"/>
  <c r="F78" i="1375"/>
  <c r="E78" i="1375"/>
  <c r="B78" i="1375"/>
  <c r="F77" i="1375"/>
  <c r="E77" i="1375"/>
  <c r="B77" i="1375"/>
  <c r="E76" i="1375"/>
  <c r="B76" i="1375"/>
  <c r="I75" i="1375"/>
  <c r="F75" i="1375"/>
  <c r="E75" i="1375"/>
  <c r="B75" i="1375"/>
  <c r="F74" i="1375"/>
  <c r="E74" i="1375"/>
  <c r="B74" i="1375"/>
  <c r="F73" i="1375"/>
  <c r="E73" i="1375"/>
  <c r="B73" i="1375"/>
  <c r="F72" i="1375"/>
  <c r="E72" i="1375"/>
  <c r="B72" i="1375"/>
  <c r="I95" i="1376"/>
  <c r="F95" i="1376"/>
  <c r="E95" i="1376"/>
  <c r="B95" i="1376"/>
  <c r="F94" i="1376"/>
  <c r="E94" i="1376"/>
  <c r="B94" i="1376"/>
  <c r="I93" i="1376"/>
  <c r="F93" i="1376"/>
  <c r="E93" i="1376"/>
  <c r="B93" i="1376"/>
  <c r="I92" i="1376"/>
  <c r="F92" i="1376"/>
  <c r="E92" i="1376"/>
  <c r="B92" i="1376"/>
  <c r="I91" i="1376"/>
  <c r="F91" i="1376"/>
  <c r="E91" i="1376"/>
  <c r="B91" i="1376"/>
  <c r="I90" i="1376"/>
  <c r="F90" i="1376"/>
  <c r="E90" i="1376"/>
  <c r="B90" i="1376"/>
  <c r="F89" i="1376"/>
  <c r="E89" i="1376"/>
  <c r="B89" i="1376"/>
  <c r="I88" i="1376"/>
  <c r="G88" i="1376"/>
  <c r="F88" i="1376"/>
  <c r="E88" i="1376"/>
  <c r="B88" i="1376"/>
  <c r="I87" i="1376"/>
  <c r="G87" i="1376"/>
  <c r="F87" i="1376"/>
  <c r="E87" i="1376"/>
  <c r="B87" i="1376"/>
  <c r="I86" i="1376"/>
  <c r="G86" i="1376"/>
  <c r="F86" i="1376"/>
  <c r="E86" i="1376"/>
  <c r="B86" i="1376"/>
  <c r="I85" i="1376"/>
  <c r="G85" i="1376"/>
  <c r="F85" i="1376"/>
  <c r="E85" i="1376"/>
  <c r="B85" i="1376"/>
  <c r="I84" i="1376"/>
  <c r="G84" i="1376"/>
  <c r="F84" i="1376"/>
  <c r="E84" i="1376"/>
  <c r="B84" i="1376"/>
  <c r="G83" i="1376"/>
  <c r="I83" i="1376" s="1"/>
  <c r="F83" i="1376"/>
  <c r="E83" i="1376"/>
  <c r="B83" i="1376"/>
  <c r="I82" i="1376"/>
  <c r="G82" i="1376"/>
  <c r="F82" i="1376"/>
  <c r="E82" i="1376"/>
  <c r="B82" i="1376"/>
  <c r="F81" i="1376"/>
  <c r="E81" i="1376"/>
  <c r="B81" i="1376"/>
  <c r="I80" i="1376"/>
  <c r="E80" i="1376"/>
  <c r="B80" i="1376"/>
  <c r="I79" i="1376"/>
  <c r="F79" i="1376"/>
  <c r="E79" i="1376"/>
  <c r="B79" i="1376"/>
  <c r="I78" i="1376"/>
  <c r="F78" i="1376"/>
  <c r="E78" i="1376"/>
  <c r="B78" i="1376"/>
  <c r="F77" i="1376"/>
  <c r="E77" i="1376"/>
  <c r="B77" i="1376"/>
  <c r="I76" i="1376"/>
  <c r="E76" i="1376"/>
  <c r="B76" i="1376"/>
  <c r="I75" i="1376"/>
  <c r="F75" i="1376"/>
  <c r="E75" i="1376"/>
  <c r="B75" i="1376"/>
  <c r="F74" i="1376"/>
  <c r="E74" i="1376"/>
  <c r="B74" i="1376"/>
  <c r="F73" i="1376"/>
  <c r="E73" i="1376"/>
  <c r="B73" i="1376"/>
  <c r="I72" i="1376"/>
  <c r="F72" i="1376"/>
  <c r="E72" i="1376"/>
  <c r="B72" i="1376"/>
  <c r="I95" i="1378"/>
  <c r="F95" i="1378"/>
  <c r="E95" i="1378"/>
  <c r="B95" i="1378"/>
  <c r="I94" i="1378"/>
  <c r="F94" i="1378"/>
  <c r="E94" i="1378"/>
  <c r="B94" i="1378"/>
  <c r="I93" i="1378"/>
  <c r="F93" i="1378"/>
  <c r="E93" i="1378"/>
  <c r="B93" i="1378"/>
  <c r="I92" i="1378"/>
  <c r="F92" i="1378"/>
  <c r="E92" i="1378"/>
  <c r="B92" i="1378"/>
  <c r="I91" i="1378"/>
  <c r="F91" i="1378"/>
  <c r="E91" i="1378"/>
  <c r="B91" i="1378"/>
  <c r="I90" i="1378"/>
  <c r="F90" i="1378"/>
  <c r="E90" i="1378"/>
  <c r="B90" i="1378"/>
  <c r="F89" i="1378"/>
  <c r="E89" i="1378"/>
  <c r="B89" i="1378"/>
  <c r="I88" i="1378"/>
  <c r="G88" i="1378"/>
  <c r="F88" i="1378"/>
  <c r="E88" i="1378"/>
  <c r="B88" i="1378"/>
  <c r="I87" i="1378"/>
  <c r="G87" i="1378"/>
  <c r="F87" i="1378"/>
  <c r="E87" i="1378"/>
  <c r="B87" i="1378"/>
  <c r="I86" i="1378"/>
  <c r="G86" i="1378"/>
  <c r="F86" i="1378"/>
  <c r="E86" i="1378"/>
  <c r="B86" i="1378"/>
  <c r="I85" i="1378"/>
  <c r="G85" i="1378"/>
  <c r="F85" i="1378"/>
  <c r="E85" i="1378"/>
  <c r="B85" i="1378"/>
  <c r="I84" i="1378"/>
  <c r="G84" i="1378"/>
  <c r="F84" i="1378"/>
  <c r="E84" i="1378"/>
  <c r="B84" i="1378"/>
  <c r="G83" i="1378"/>
  <c r="I83" i="1378" s="1"/>
  <c r="F83" i="1378"/>
  <c r="E83" i="1378"/>
  <c r="B83" i="1378"/>
  <c r="I82" i="1378"/>
  <c r="G82" i="1378"/>
  <c r="F82" i="1378"/>
  <c r="E82" i="1378"/>
  <c r="B82" i="1378"/>
  <c r="I81" i="1378"/>
  <c r="F81" i="1378"/>
  <c r="E81" i="1378"/>
  <c r="B81" i="1378"/>
  <c r="I80" i="1378"/>
  <c r="E80" i="1378"/>
  <c r="B80" i="1378"/>
  <c r="I79" i="1378"/>
  <c r="F79" i="1378"/>
  <c r="E79" i="1378"/>
  <c r="B79" i="1378"/>
  <c r="I78" i="1378"/>
  <c r="F78" i="1378"/>
  <c r="E78" i="1378"/>
  <c r="B78" i="1378"/>
  <c r="F77" i="1378"/>
  <c r="E77" i="1378"/>
  <c r="B77" i="1378"/>
  <c r="I76" i="1378"/>
  <c r="E76" i="1378"/>
  <c r="B76" i="1378"/>
  <c r="I75" i="1378"/>
  <c r="F75" i="1378"/>
  <c r="E75" i="1378"/>
  <c r="B75" i="1378"/>
  <c r="F74" i="1378"/>
  <c r="E74" i="1378"/>
  <c r="B74" i="1378"/>
  <c r="I73" i="1378"/>
  <c r="F73" i="1378"/>
  <c r="E73" i="1378"/>
  <c r="B73" i="1378"/>
  <c r="I72" i="1378"/>
  <c r="F72" i="1378"/>
  <c r="E72" i="1378"/>
  <c r="B72" i="1378"/>
  <c r="I95" i="1380"/>
  <c r="F95" i="1380"/>
  <c r="E95" i="1380"/>
  <c r="B95" i="1380"/>
  <c r="I94" i="1380"/>
  <c r="F94" i="1380"/>
  <c r="E94" i="1380"/>
  <c r="B94" i="1380"/>
  <c r="I93" i="1380"/>
  <c r="F93" i="1380"/>
  <c r="E93" i="1380"/>
  <c r="B93" i="1380"/>
  <c r="I92" i="1380"/>
  <c r="F92" i="1380"/>
  <c r="E92" i="1380"/>
  <c r="B92" i="1380"/>
  <c r="I91" i="1380"/>
  <c r="F91" i="1380"/>
  <c r="E91" i="1380"/>
  <c r="B91" i="1380"/>
  <c r="F90" i="1380"/>
  <c r="E90" i="1380"/>
  <c r="B90" i="1380"/>
  <c r="I89" i="1380"/>
  <c r="F89" i="1380"/>
  <c r="E89" i="1380"/>
  <c r="B89" i="1380"/>
  <c r="I88" i="1380"/>
  <c r="G88" i="1380"/>
  <c r="F88" i="1380"/>
  <c r="E88" i="1380"/>
  <c r="B88" i="1380"/>
  <c r="I87" i="1380"/>
  <c r="G87" i="1380"/>
  <c r="F87" i="1380"/>
  <c r="E87" i="1380"/>
  <c r="B87" i="1380"/>
  <c r="I86" i="1380"/>
  <c r="G86" i="1380"/>
  <c r="F86" i="1380"/>
  <c r="E86" i="1380"/>
  <c r="B86" i="1380"/>
  <c r="I85" i="1380"/>
  <c r="G85" i="1380"/>
  <c r="F85" i="1380"/>
  <c r="E85" i="1380"/>
  <c r="B85" i="1380"/>
  <c r="I84" i="1380"/>
  <c r="G84" i="1380"/>
  <c r="F84" i="1380"/>
  <c r="E84" i="1380"/>
  <c r="B84" i="1380"/>
  <c r="I83" i="1380"/>
  <c r="G83" i="1380"/>
  <c r="F83" i="1380"/>
  <c r="E83" i="1380"/>
  <c r="B83" i="1380"/>
  <c r="I82" i="1380"/>
  <c r="G82" i="1380"/>
  <c r="F82" i="1380"/>
  <c r="E82" i="1380"/>
  <c r="B82" i="1380"/>
  <c r="I81" i="1380"/>
  <c r="F81" i="1380"/>
  <c r="E81" i="1380"/>
  <c r="B81" i="1380"/>
  <c r="E80" i="1380"/>
  <c r="B80" i="1380"/>
  <c r="I79" i="1380"/>
  <c r="F79" i="1380"/>
  <c r="E79" i="1380"/>
  <c r="B79" i="1380"/>
  <c r="F78" i="1380"/>
  <c r="E78" i="1380"/>
  <c r="B78" i="1380"/>
  <c r="F77" i="1380"/>
  <c r="E77" i="1380"/>
  <c r="B77" i="1380"/>
  <c r="I76" i="1380"/>
  <c r="E76" i="1380"/>
  <c r="B76" i="1380"/>
  <c r="I75" i="1380"/>
  <c r="F75" i="1380"/>
  <c r="E75" i="1380"/>
  <c r="B75" i="1380"/>
  <c r="F74" i="1380"/>
  <c r="E74" i="1380"/>
  <c r="B74" i="1380"/>
  <c r="I73" i="1380"/>
  <c r="F73" i="1380"/>
  <c r="E73" i="1380"/>
  <c r="B73" i="1380"/>
  <c r="I72" i="1380"/>
  <c r="F72" i="1380"/>
  <c r="E72" i="1380"/>
  <c r="B72" i="1380"/>
  <c r="F95" i="1381"/>
  <c r="E95" i="1381"/>
  <c r="B95" i="1381"/>
  <c r="F94" i="1381"/>
  <c r="E94" i="1381"/>
  <c r="B94" i="1381"/>
  <c r="I93" i="1381"/>
  <c r="F93" i="1381"/>
  <c r="E93" i="1381"/>
  <c r="B93" i="1381"/>
  <c r="I92" i="1381"/>
  <c r="F92" i="1381"/>
  <c r="E92" i="1381"/>
  <c r="B92" i="1381"/>
  <c r="F91" i="1381"/>
  <c r="E91" i="1381"/>
  <c r="B91" i="1381"/>
  <c r="I90" i="1381"/>
  <c r="F90" i="1381"/>
  <c r="E90" i="1381"/>
  <c r="B90" i="1381"/>
  <c r="I89" i="1381"/>
  <c r="F89" i="1381"/>
  <c r="E89" i="1381"/>
  <c r="B89" i="1381"/>
  <c r="G88" i="1381"/>
  <c r="I88" i="1381" s="1"/>
  <c r="F88" i="1381"/>
  <c r="E88" i="1381"/>
  <c r="B88" i="1381"/>
  <c r="G87" i="1381"/>
  <c r="I87" i="1381" s="1"/>
  <c r="F87" i="1381"/>
  <c r="E87" i="1381"/>
  <c r="B87" i="1381"/>
  <c r="I86" i="1381"/>
  <c r="G86" i="1381"/>
  <c r="F86" i="1381"/>
  <c r="E86" i="1381"/>
  <c r="B86" i="1381"/>
  <c r="I85" i="1381"/>
  <c r="G85" i="1381"/>
  <c r="F85" i="1381"/>
  <c r="E85" i="1381"/>
  <c r="B85" i="1381"/>
  <c r="G84" i="1381"/>
  <c r="I84" i="1381" s="1"/>
  <c r="F84" i="1381"/>
  <c r="E84" i="1381"/>
  <c r="B84" i="1381"/>
  <c r="I83" i="1381"/>
  <c r="G83" i="1381"/>
  <c r="F83" i="1381"/>
  <c r="E83" i="1381"/>
  <c r="B83" i="1381"/>
  <c r="I82" i="1381"/>
  <c r="G82" i="1381"/>
  <c r="F82" i="1381"/>
  <c r="E82" i="1381"/>
  <c r="B82" i="1381"/>
  <c r="I81" i="1381"/>
  <c r="F81" i="1381"/>
  <c r="E81" i="1381"/>
  <c r="B81" i="1381"/>
  <c r="I80" i="1381"/>
  <c r="E80" i="1381"/>
  <c r="B80" i="1381"/>
  <c r="I79" i="1381"/>
  <c r="F79" i="1381"/>
  <c r="E79" i="1381"/>
  <c r="B79" i="1381"/>
  <c r="I78" i="1381"/>
  <c r="F78" i="1381"/>
  <c r="E78" i="1381"/>
  <c r="B78" i="1381"/>
  <c r="I77" i="1381"/>
  <c r="F77" i="1381"/>
  <c r="E77" i="1381"/>
  <c r="B77" i="1381"/>
  <c r="I76" i="1381"/>
  <c r="E76" i="1381"/>
  <c r="B76" i="1381"/>
  <c r="F75" i="1381"/>
  <c r="E75" i="1381"/>
  <c r="B75" i="1381"/>
  <c r="F74" i="1381"/>
  <c r="E74" i="1381"/>
  <c r="B74" i="1381"/>
  <c r="I73" i="1381"/>
  <c r="F73" i="1381"/>
  <c r="E73" i="1381"/>
  <c r="B73" i="1381"/>
  <c r="I72" i="1381"/>
  <c r="F72" i="1381"/>
  <c r="E72" i="1381"/>
  <c r="B72" i="1381"/>
  <c r="I95" i="1384"/>
  <c r="F95" i="1384"/>
  <c r="E95" i="1384"/>
  <c r="B95" i="1384"/>
  <c r="I94" i="1384"/>
  <c r="F94" i="1384"/>
  <c r="E94" i="1384"/>
  <c r="B94" i="1384"/>
  <c r="I93" i="1384"/>
  <c r="F93" i="1384"/>
  <c r="E93" i="1384"/>
  <c r="B93" i="1384"/>
  <c r="I92" i="1384"/>
  <c r="F92" i="1384"/>
  <c r="E92" i="1384"/>
  <c r="B92" i="1384"/>
  <c r="I91" i="1384"/>
  <c r="F91" i="1384"/>
  <c r="E91" i="1384"/>
  <c r="B91" i="1384"/>
  <c r="F90" i="1384"/>
  <c r="E90" i="1384"/>
  <c r="B90" i="1384"/>
  <c r="I89" i="1384"/>
  <c r="F89" i="1384"/>
  <c r="E89" i="1384"/>
  <c r="B89" i="1384"/>
  <c r="G88" i="1384"/>
  <c r="I88" i="1384" s="1"/>
  <c r="F88" i="1384"/>
  <c r="E88" i="1384"/>
  <c r="B88" i="1384"/>
  <c r="I87" i="1384"/>
  <c r="G87" i="1384"/>
  <c r="F87" i="1384"/>
  <c r="E87" i="1384"/>
  <c r="B87" i="1384"/>
  <c r="I86" i="1384"/>
  <c r="G86" i="1384"/>
  <c r="F86" i="1384"/>
  <c r="E86" i="1384"/>
  <c r="B86" i="1384"/>
  <c r="G85" i="1384"/>
  <c r="I85" i="1384" s="1"/>
  <c r="F85" i="1384"/>
  <c r="E85" i="1384"/>
  <c r="B85" i="1384"/>
  <c r="G84" i="1384"/>
  <c r="I84" i="1384" s="1"/>
  <c r="F84" i="1384"/>
  <c r="E84" i="1384"/>
  <c r="B84" i="1384"/>
  <c r="I83" i="1384"/>
  <c r="G83" i="1384"/>
  <c r="F83" i="1384"/>
  <c r="E83" i="1384"/>
  <c r="B83" i="1384"/>
  <c r="G82" i="1384"/>
  <c r="I82" i="1384" s="1"/>
  <c r="F82" i="1384"/>
  <c r="E82" i="1384"/>
  <c r="B82" i="1384"/>
  <c r="I81" i="1384"/>
  <c r="F81" i="1384"/>
  <c r="E81" i="1384"/>
  <c r="B81" i="1384"/>
  <c r="E80" i="1384"/>
  <c r="B80" i="1384"/>
  <c r="I79" i="1384"/>
  <c r="F79" i="1384"/>
  <c r="E79" i="1384"/>
  <c r="B79" i="1384"/>
  <c r="I78" i="1384"/>
  <c r="F78" i="1384"/>
  <c r="E78" i="1384"/>
  <c r="B78" i="1384"/>
  <c r="F77" i="1384"/>
  <c r="E77" i="1384"/>
  <c r="B77" i="1384"/>
  <c r="I76" i="1384"/>
  <c r="E76" i="1384"/>
  <c r="B76" i="1384"/>
  <c r="I75" i="1384"/>
  <c r="F75" i="1384"/>
  <c r="E75" i="1384"/>
  <c r="B75" i="1384"/>
  <c r="F74" i="1384"/>
  <c r="E74" i="1384"/>
  <c r="B74" i="1384"/>
  <c r="I73" i="1384"/>
  <c r="F73" i="1384"/>
  <c r="E73" i="1384"/>
  <c r="B73" i="1384"/>
  <c r="F72" i="1384"/>
  <c r="E72" i="1384"/>
  <c r="B72" i="1384"/>
  <c r="F95" i="1403"/>
  <c r="E95" i="1403"/>
  <c r="B95" i="1403"/>
  <c r="F94" i="1403"/>
  <c r="E94" i="1403"/>
  <c r="B94" i="1403"/>
  <c r="I93" i="1403"/>
  <c r="F93" i="1403"/>
  <c r="E93" i="1403"/>
  <c r="B93" i="1403"/>
  <c r="I92" i="1403"/>
  <c r="F92" i="1403"/>
  <c r="E92" i="1403"/>
  <c r="B92" i="1403"/>
  <c r="I91" i="1403"/>
  <c r="F91" i="1403"/>
  <c r="E91" i="1403"/>
  <c r="B91" i="1403"/>
  <c r="F90" i="1403"/>
  <c r="E90" i="1403"/>
  <c r="B90" i="1403"/>
  <c r="I89" i="1403"/>
  <c r="F89" i="1403"/>
  <c r="E89" i="1403"/>
  <c r="B89" i="1403"/>
  <c r="I88" i="1403"/>
  <c r="G88" i="1403"/>
  <c r="F88" i="1403"/>
  <c r="E88" i="1403"/>
  <c r="B88" i="1403"/>
  <c r="I87" i="1403"/>
  <c r="G87" i="1403"/>
  <c r="F87" i="1403"/>
  <c r="E87" i="1403"/>
  <c r="B87" i="1403"/>
  <c r="I86" i="1403"/>
  <c r="G86" i="1403"/>
  <c r="F86" i="1403"/>
  <c r="E86" i="1403"/>
  <c r="B86" i="1403"/>
  <c r="I85" i="1403"/>
  <c r="G85" i="1403"/>
  <c r="F85" i="1403"/>
  <c r="E85" i="1403"/>
  <c r="B85" i="1403"/>
  <c r="G84" i="1403"/>
  <c r="I84" i="1403" s="1"/>
  <c r="F84" i="1403"/>
  <c r="E84" i="1403"/>
  <c r="B84" i="1403"/>
  <c r="I83" i="1403"/>
  <c r="G83" i="1403"/>
  <c r="F83" i="1403"/>
  <c r="E83" i="1403"/>
  <c r="B83" i="1403"/>
  <c r="G82" i="1403"/>
  <c r="I82" i="1403" s="1"/>
  <c r="F82" i="1403"/>
  <c r="E82" i="1403"/>
  <c r="B82" i="1403"/>
  <c r="I81" i="1403"/>
  <c r="F81" i="1403"/>
  <c r="E81" i="1403"/>
  <c r="B81" i="1403"/>
  <c r="I80" i="1403"/>
  <c r="E80" i="1403"/>
  <c r="B80" i="1403"/>
  <c r="I79" i="1403"/>
  <c r="F79" i="1403"/>
  <c r="E79" i="1403"/>
  <c r="B79" i="1403"/>
  <c r="I78" i="1403"/>
  <c r="F78" i="1403"/>
  <c r="E78" i="1403"/>
  <c r="B78" i="1403"/>
  <c r="F77" i="1403"/>
  <c r="E77" i="1403"/>
  <c r="B77" i="1403"/>
  <c r="I76" i="1403"/>
  <c r="E76" i="1403"/>
  <c r="B76" i="1403"/>
  <c r="I75" i="1403"/>
  <c r="F75" i="1403"/>
  <c r="E75" i="1403"/>
  <c r="B75" i="1403"/>
  <c r="F74" i="1403"/>
  <c r="E74" i="1403"/>
  <c r="B74" i="1403"/>
  <c r="F73" i="1403"/>
  <c r="E73" i="1403"/>
  <c r="B73" i="1403"/>
  <c r="F72" i="1403"/>
  <c r="E72" i="1403"/>
  <c r="B72" i="1403"/>
  <c r="I95" i="1370"/>
  <c r="E95" i="1370"/>
  <c r="B95" i="1370"/>
  <c r="E94" i="1370"/>
  <c r="B94" i="1370"/>
  <c r="E93" i="1370"/>
  <c r="B93" i="1370"/>
  <c r="I92" i="1370"/>
  <c r="E92" i="1370"/>
  <c r="B92" i="1370"/>
  <c r="I91" i="1370"/>
  <c r="E91" i="1370"/>
  <c r="B91" i="1370"/>
  <c r="I90" i="1370"/>
  <c r="E90" i="1370"/>
  <c r="B90" i="1370"/>
  <c r="E89" i="1370"/>
  <c r="B89" i="1370"/>
  <c r="I88" i="1370"/>
  <c r="G88" i="1370"/>
  <c r="E88" i="1370"/>
  <c r="B88" i="1370"/>
  <c r="I87" i="1370"/>
  <c r="G87" i="1370"/>
  <c r="E87" i="1370"/>
  <c r="B87" i="1370"/>
  <c r="G86" i="1370"/>
  <c r="I86" i="1370" s="1"/>
  <c r="E86" i="1370"/>
  <c r="B86" i="1370"/>
  <c r="G85" i="1370"/>
  <c r="I85" i="1370" s="1"/>
  <c r="E85" i="1370"/>
  <c r="B85" i="1370"/>
  <c r="I84" i="1370"/>
  <c r="G84" i="1370"/>
  <c r="E84" i="1370"/>
  <c r="B84" i="1370"/>
  <c r="G83" i="1370"/>
  <c r="I83" i="1370" s="1"/>
  <c r="E83" i="1370"/>
  <c r="B83" i="1370"/>
  <c r="I82" i="1370"/>
  <c r="G82" i="1370"/>
  <c r="E82" i="1370"/>
  <c r="B82" i="1370"/>
  <c r="I81" i="1370"/>
  <c r="E81" i="1370"/>
  <c r="B81" i="1370"/>
  <c r="I80" i="1370"/>
  <c r="E80" i="1370"/>
  <c r="B80" i="1370"/>
  <c r="I79" i="1370"/>
  <c r="E79" i="1370"/>
  <c r="B79" i="1370"/>
  <c r="E78" i="1370"/>
  <c r="B78" i="1370"/>
  <c r="E77" i="1370"/>
  <c r="B77" i="1370"/>
  <c r="I76" i="1370"/>
  <c r="E76" i="1370"/>
  <c r="B76" i="1370"/>
  <c r="I75" i="1370"/>
  <c r="E75" i="1370"/>
  <c r="B75" i="1370"/>
  <c r="E74" i="1370"/>
  <c r="B74" i="1370"/>
  <c r="E73" i="1370"/>
  <c r="B73" i="1370"/>
  <c r="I72" i="1370"/>
  <c r="E72" i="1370"/>
  <c r="B72" i="1370"/>
  <c r="B20" i="1371"/>
  <c r="D20" i="1371"/>
  <c r="E20" i="1371"/>
  <c r="F20" i="1371"/>
  <c r="B21" i="1371"/>
  <c r="D21" i="1371"/>
  <c r="E21" i="1371"/>
  <c r="F21" i="1371"/>
  <c r="B23" i="1371"/>
  <c r="D23" i="1371"/>
  <c r="E23" i="1371"/>
  <c r="F23" i="1371"/>
  <c r="B24" i="1371"/>
  <c r="D24" i="1371"/>
  <c r="E24" i="1371" s="1"/>
  <c r="F24" i="1371"/>
  <c r="B25" i="1371"/>
  <c r="D25" i="1371"/>
  <c r="E25" i="1371" s="1"/>
  <c r="F25" i="1371"/>
  <c r="B26" i="1371"/>
  <c r="D26" i="1371"/>
  <c r="E26" i="1371" s="1"/>
  <c r="F26" i="1371"/>
  <c r="B27" i="1371"/>
  <c r="D27" i="1371"/>
  <c r="F27" i="1371"/>
  <c r="B28" i="1371"/>
  <c r="D28" i="1371"/>
  <c r="E28" i="1371" s="1"/>
  <c r="F28" i="1371"/>
  <c r="B29" i="1371"/>
  <c r="D29" i="1371"/>
  <c r="E29" i="1371"/>
  <c r="F29" i="1371"/>
  <c r="B30" i="1371"/>
  <c r="D30" i="1371"/>
  <c r="E30" i="1371"/>
  <c r="F30" i="1371"/>
  <c r="B31" i="1371"/>
  <c r="D31" i="1371"/>
  <c r="E31" i="1371" s="1"/>
  <c r="F31" i="1371"/>
  <c r="B32" i="1371"/>
  <c r="D32" i="1371"/>
  <c r="E32" i="1371"/>
  <c r="F32" i="1371"/>
  <c r="B33" i="1371"/>
  <c r="D33" i="1371"/>
  <c r="E33" i="1371"/>
  <c r="F33" i="1371"/>
  <c r="B34" i="1371"/>
  <c r="D34" i="1371"/>
  <c r="E34" i="1371"/>
  <c r="F34" i="1371"/>
  <c r="B35" i="1371"/>
  <c r="D35" i="1371"/>
  <c r="E35" i="1371"/>
  <c r="F35" i="1371"/>
  <c r="B36" i="1371"/>
  <c r="D36" i="1371"/>
  <c r="E36" i="1371"/>
  <c r="F36" i="1371"/>
  <c r="B37" i="1371"/>
  <c r="D37" i="1371"/>
  <c r="F37" i="1371" s="1"/>
  <c r="E37" i="1371"/>
  <c r="B38" i="1371"/>
  <c r="D38" i="1371"/>
  <c r="F38" i="1371" s="1"/>
  <c r="E38" i="1371"/>
  <c r="B39" i="1371"/>
  <c r="D39" i="1371"/>
  <c r="F39" i="1371" s="1"/>
  <c r="E39" i="1371"/>
  <c r="B40" i="1371"/>
  <c r="D40" i="1371"/>
  <c r="F40" i="1371" s="1"/>
  <c r="E40" i="1371"/>
  <c r="B41" i="1371"/>
  <c r="D41" i="1371"/>
  <c r="F41" i="1371" s="1"/>
  <c r="E41" i="1371"/>
  <c r="B42" i="1371"/>
  <c r="D42" i="1371"/>
  <c r="F42" i="1371" s="1"/>
  <c r="E42" i="1371"/>
  <c r="B43" i="1371"/>
  <c r="D43" i="1371"/>
  <c r="F43" i="1371" s="1"/>
  <c r="E43" i="1371"/>
  <c r="B44" i="1371"/>
  <c r="D44" i="1371"/>
  <c r="F44" i="1371" s="1"/>
  <c r="E44" i="1371"/>
  <c r="B45" i="1371"/>
  <c r="D45" i="1371"/>
  <c r="F45" i="1371" s="1"/>
  <c r="E45" i="1371"/>
  <c r="B46" i="1371"/>
  <c r="D46" i="1371"/>
  <c r="E46" i="1371" s="1"/>
  <c r="F46" i="1371"/>
  <c r="B47" i="1371"/>
  <c r="D47" i="1371"/>
  <c r="E47" i="1371" s="1"/>
  <c r="F47" i="1371"/>
  <c r="B48" i="1371"/>
  <c r="D48" i="1371"/>
  <c r="E48" i="1371"/>
  <c r="F48" i="1371"/>
  <c r="B49" i="1371"/>
  <c r="D49" i="1371"/>
  <c r="F49" i="1371" s="1"/>
  <c r="E49" i="1371"/>
  <c r="B50" i="1371"/>
  <c r="D50" i="1371"/>
  <c r="F50" i="1371" s="1"/>
  <c r="E50" i="1371"/>
  <c r="B51" i="1371"/>
  <c r="D51" i="1371"/>
  <c r="E51" i="1371"/>
  <c r="F51" i="1371"/>
  <c r="B52" i="1371"/>
  <c r="D52" i="1371"/>
  <c r="E52" i="1371"/>
  <c r="F52" i="1371"/>
  <c r="B53" i="1371"/>
  <c r="D53" i="1371"/>
  <c r="E53" i="1371"/>
  <c r="F53" i="1371"/>
  <c r="B54" i="1371"/>
  <c r="D54" i="1371"/>
  <c r="E54" i="1371" s="1"/>
  <c r="F54" i="1371"/>
  <c r="B20" i="1372"/>
  <c r="D20" i="1372"/>
  <c r="E20" i="1372"/>
  <c r="F20" i="1372"/>
  <c r="B21" i="1372"/>
  <c r="D21" i="1372"/>
  <c r="E21" i="1372"/>
  <c r="F21" i="1372"/>
  <c r="B23" i="1372"/>
  <c r="D23" i="1372"/>
  <c r="E23" i="1372"/>
  <c r="F23" i="1372"/>
  <c r="B24" i="1372"/>
  <c r="D24" i="1372"/>
  <c r="E24" i="1372" s="1"/>
  <c r="F24" i="1372"/>
  <c r="B25" i="1372"/>
  <c r="D25" i="1372"/>
  <c r="E25" i="1372" s="1"/>
  <c r="F25" i="1372"/>
  <c r="B26" i="1372"/>
  <c r="D26" i="1372"/>
  <c r="E26" i="1372" s="1"/>
  <c r="F26" i="1372"/>
  <c r="B27" i="1372"/>
  <c r="D27" i="1372"/>
  <c r="F27" i="1372"/>
  <c r="B28" i="1372"/>
  <c r="D28" i="1372"/>
  <c r="E28" i="1372" s="1"/>
  <c r="F28" i="1372"/>
  <c r="B29" i="1372"/>
  <c r="D29" i="1372"/>
  <c r="E29" i="1372"/>
  <c r="F29" i="1372"/>
  <c r="B30" i="1372"/>
  <c r="D30" i="1372"/>
  <c r="E30" i="1372"/>
  <c r="F30" i="1372"/>
  <c r="B31" i="1372"/>
  <c r="D31" i="1372"/>
  <c r="E31" i="1372" s="1"/>
  <c r="F31" i="1372"/>
  <c r="B32" i="1372"/>
  <c r="D32" i="1372"/>
  <c r="E32" i="1372"/>
  <c r="F32" i="1372"/>
  <c r="B33" i="1372"/>
  <c r="D33" i="1372"/>
  <c r="E33" i="1372"/>
  <c r="F33" i="1372"/>
  <c r="B34" i="1372"/>
  <c r="D34" i="1372"/>
  <c r="E34" i="1372"/>
  <c r="F34" i="1372"/>
  <c r="B35" i="1372"/>
  <c r="D35" i="1372"/>
  <c r="E35" i="1372"/>
  <c r="F35" i="1372"/>
  <c r="B36" i="1372"/>
  <c r="D36" i="1372"/>
  <c r="E36" i="1372"/>
  <c r="F36" i="1372"/>
  <c r="B37" i="1372"/>
  <c r="D37" i="1372"/>
  <c r="F37" i="1372" s="1"/>
  <c r="E37" i="1372"/>
  <c r="B38" i="1372"/>
  <c r="D38" i="1372"/>
  <c r="F38" i="1372" s="1"/>
  <c r="E38" i="1372"/>
  <c r="B39" i="1372"/>
  <c r="D39" i="1372"/>
  <c r="F39" i="1372" s="1"/>
  <c r="E39" i="1372"/>
  <c r="B40" i="1372"/>
  <c r="D40" i="1372"/>
  <c r="F40" i="1372" s="1"/>
  <c r="E40" i="1372"/>
  <c r="B41" i="1372"/>
  <c r="D41" i="1372"/>
  <c r="F41" i="1372" s="1"/>
  <c r="E41" i="1372"/>
  <c r="B42" i="1372"/>
  <c r="D42" i="1372"/>
  <c r="F42" i="1372" s="1"/>
  <c r="E42" i="1372"/>
  <c r="B43" i="1372"/>
  <c r="D43" i="1372"/>
  <c r="F43" i="1372" s="1"/>
  <c r="E43" i="1372"/>
  <c r="B44" i="1372"/>
  <c r="D44" i="1372"/>
  <c r="F44" i="1372" s="1"/>
  <c r="E44" i="1372"/>
  <c r="B45" i="1372"/>
  <c r="D45" i="1372"/>
  <c r="F45" i="1372" s="1"/>
  <c r="E45" i="1372"/>
  <c r="B46" i="1372"/>
  <c r="D46" i="1372"/>
  <c r="E46" i="1372" s="1"/>
  <c r="F46" i="1372"/>
  <c r="B47" i="1372"/>
  <c r="D47" i="1372"/>
  <c r="E47" i="1372" s="1"/>
  <c r="F47" i="1372"/>
  <c r="B48" i="1372"/>
  <c r="D48" i="1372"/>
  <c r="E48" i="1372"/>
  <c r="F48" i="1372"/>
  <c r="B49" i="1372"/>
  <c r="D49" i="1372"/>
  <c r="F49" i="1372" s="1"/>
  <c r="E49" i="1372"/>
  <c r="B50" i="1372"/>
  <c r="D50" i="1372"/>
  <c r="F50" i="1372" s="1"/>
  <c r="E50" i="1372"/>
  <c r="B51" i="1372"/>
  <c r="D51" i="1372"/>
  <c r="E51" i="1372"/>
  <c r="F51" i="1372"/>
  <c r="B52" i="1372"/>
  <c r="D52" i="1372"/>
  <c r="E52" i="1372"/>
  <c r="F52" i="1372"/>
  <c r="B53" i="1372"/>
  <c r="D53" i="1372"/>
  <c r="E53" i="1372"/>
  <c r="F53" i="1372"/>
  <c r="B54" i="1372"/>
  <c r="D54" i="1372"/>
  <c r="E54" i="1372" s="1"/>
  <c r="F54" i="1372"/>
  <c r="B20" i="1373"/>
  <c r="D20" i="1373"/>
  <c r="E20" i="1373"/>
  <c r="F20" i="1373"/>
  <c r="B21" i="1373"/>
  <c r="D21" i="1373"/>
  <c r="E21" i="1373"/>
  <c r="F21" i="1373"/>
  <c r="B23" i="1373"/>
  <c r="D23" i="1373"/>
  <c r="E23" i="1373"/>
  <c r="F23" i="1373"/>
  <c r="B24" i="1373"/>
  <c r="D24" i="1373"/>
  <c r="E24" i="1373" s="1"/>
  <c r="F24" i="1373"/>
  <c r="B25" i="1373"/>
  <c r="D25" i="1373"/>
  <c r="E25" i="1373" s="1"/>
  <c r="F25" i="1373"/>
  <c r="B26" i="1373"/>
  <c r="D26" i="1373"/>
  <c r="E26" i="1373" s="1"/>
  <c r="F26" i="1373"/>
  <c r="B27" i="1373"/>
  <c r="D27" i="1373"/>
  <c r="F27" i="1373"/>
  <c r="B28" i="1373"/>
  <c r="D28" i="1373"/>
  <c r="E28" i="1373" s="1"/>
  <c r="F28" i="1373"/>
  <c r="B29" i="1373"/>
  <c r="D29" i="1373"/>
  <c r="E29" i="1373"/>
  <c r="F29" i="1373"/>
  <c r="B30" i="1373"/>
  <c r="D30" i="1373"/>
  <c r="E30" i="1373"/>
  <c r="F30" i="1373"/>
  <c r="B31" i="1373"/>
  <c r="D31" i="1373"/>
  <c r="E31" i="1373" s="1"/>
  <c r="F31" i="1373"/>
  <c r="B32" i="1373"/>
  <c r="D32" i="1373"/>
  <c r="E32" i="1373"/>
  <c r="F32" i="1373"/>
  <c r="B33" i="1373"/>
  <c r="D33" i="1373"/>
  <c r="E33" i="1373"/>
  <c r="F33" i="1373"/>
  <c r="B34" i="1373"/>
  <c r="D34" i="1373"/>
  <c r="E34" i="1373"/>
  <c r="F34" i="1373"/>
  <c r="B35" i="1373"/>
  <c r="D35" i="1373"/>
  <c r="E35" i="1373"/>
  <c r="F35" i="1373"/>
  <c r="B36" i="1373"/>
  <c r="D36" i="1373"/>
  <c r="E36" i="1373"/>
  <c r="F36" i="1373"/>
  <c r="B37" i="1373"/>
  <c r="D37" i="1373"/>
  <c r="F37" i="1373" s="1"/>
  <c r="E37" i="1373"/>
  <c r="B38" i="1373"/>
  <c r="D38" i="1373"/>
  <c r="F38" i="1373" s="1"/>
  <c r="E38" i="1373"/>
  <c r="B39" i="1373"/>
  <c r="D39" i="1373"/>
  <c r="F39" i="1373" s="1"/>
  <c r="E39" i="1373"/>
  <c r="B40" i="1373"/>
  <c r="D40" i="1373"/>
  <c r="F40" i="1373" s="1"/>
  <c r="E40" i="1373"/>
  <c r="B41" i="1373"/>
  <c r="D41" i="1373"/>
  <c r="F41" i="1373" s="1"/>
  <c r="E41" i="1373"/>
  <c r="B42" i="1373"/>
  <c r="D42" i="1373"/>
  <c r="F42" i="1373" s="1"/>
  <c r="E42" i="1373"/>
  <c r="B43" i="1373"/>
  <c r="D43" i="1373"/>
  <c r="F43" i="1373" s="1"/>
  <c r="E43" i="1373"/>
  <c r="B44" i="1373"/>
  <c r="D44" i="1373"/>
  <c r="F44" i="1373" s="1"/>
  <c r="E44" i="1373"/>
  <c r="B45" i="1373"/>
  <c r="D45" i="1373"/>
  <c r="F45" i="1373" s="1"/>
  <c r="E45" i="1373"/>
  <c r="B46" i="1373"/>
  <c r="D46" i="1373"/>
  <c r="E46" i="1373" s="1"/>
  <c r="F46" i="1373"/>
  <c r="B47" i="1373"/>
  <c r="D47" i="1373"/>
  <c r="E47" i="1373" s="1"/>
  <c r="F47" i="1373"/>
  <c r="B48" i="1373"/>
  <c r="D48" i="1373"/>
  <c r="E48" i="1373"/>
  <c r="F48" i="1373"/>
  <c r="B49" i="1373"/>
  <c r="D49" i="1373"/>
  <c r="F49" i="1373" s="1"/>
  <c r="E49" i="1373"/>
  <c r="B50" i="1373"/>
  <c r="D50" i="1373"/>
  <c r="F50" i="1373" s="1"/>
  <c r="E50" i="1373"/>
  <c r="B51" i="1373"/>
  <c r="D51" i="1373"/>
  <c r="E51" i="1373"/>
  <c r="F51" i="1373"/>
  <c r="B52" i="1373"/>
  <c r="D52" i="1373"/>
  <c r="E52" i="1373"/>
  <c r="F52" i="1373"/>
  <c r="B53" i="1373"/>
  <c r="D53" i="1373"/>
  <c r="E53" i="1373"/>
  <c r="F53" i="1373"/>
  <c r="B54" i="1373"/>
  <c r="D54" i="1373"/>
  <c r="E54" i="1373" s="1"/>
  <c r="F54" i="1373"/>
  <c r="B20" i="1374"/>
  <c r="D20" i="1374"/>
  <c r="E20" i="1374"/>
  <c r="F20" i="1374"/>
  <c r="B21" i="1374"/>
  <c r="D21" i="1374"/>
  <c r="E21" i="1374"/>
  <c r="F21" i="1374"/>
  <c r="B23" i="1374"/>
  <c r="D23" i="1374"/>
  <c r="E23" i="1374"/>
  <c r="B24" i="1374"/>
  <c r="D24" i="1374"/>
  <c r="E24" i="1374" s="1"/>
  <c r="F24" i="1374"/>
  <c r="B25" i="1374"/>
  <c r="D25" i="1374"/>
  <c r="E25" i="1374" s="1"/>
  <c r="F25" i="1374"/>
  <c r="B26" i="1374"/>
  <c r="D26" i="1374"/>
  <c r="E26" i="1374" s="1"/>
  <c r="F26" i="1374"/>
  <c r="B27" i="1374"/>
  <c r="D27" i="1374"/>
  <c r="F27" i="1374"/>
  <c r="B28" i="1374"/>
  <c r="D28" i="1374"/>
  <c r="E28" i="1374" s="1"/>
  <c r="F28" i="1374"/>
  <c r="B29" i="1374"/>
  <c r="D29" i="1374"/>
  <c r="E29" i="1374"/>
  <c r="F29" i="1374"/>
  <c r="B30" i="1374"/>
  <c r="D30" i="1374"/>
  <c r="E30" i="1374"/>
  <c r="F30" i="1374"/>
  <c r="B31" i="1374"/>
  <c r="D31" i="1374"/>
  <c r="E31" i="1374" s="1"/>
  <c r="F31" i="1374"/>
  <c r="B32" i="1374"/>
  <c r="D32" i="1374"/>
  <c r="E32" i="1374"/>
  <c r="F32" i="1374"/>
  <c r="B33" i="1374"/>
  <c r="D33" i="1374"/>
  <c r="E33" i="1374"/>
  <c r="F33" i="1374"/>
  <c r="B34" i="1374"/>
  <c r="D34" i="1374"/>
  <c r="E34" i="1374"/>
  <c r="F34" i="1374"/>
  <c r="B35" i="1374"/>
  <c r="D35" i="1374"/>
  <c r="E35" i="1374"/>
  <c r="F35" i="1374"/>
  <c r="B36" i="1374"/>
  <c r="D36" i="1374"/>
  <c r="E36" i="1374"/>
  <c r="F36" i="1374"/>
  <c r="B37" i="1374"/>
  <c r="D37" i="1374"/>
  <c r="F37" i="1374" s="1"/>
  <c r="E37" i="1374"/>
  <c r="B38" i="1374"/>
  <c r="D38" i="1374"/>
  <c r="F38" i="1374" s="1"/>
  <c r="E38" i="1374"/>
  <c r="B39" i="1374"/>
  <c r="D39" i="1374"/>
  <c r="F39" i="1374" s="1"/>
  <c r="E39" i="1374"/>
  <c r="B40" i="1374"/>
  <c r="D40" i="1374"/>
  <c r="F40" i="1374" s="1"/>
  <c r="E40" i="1374"/>
  <c r="B41" i="1374"/>
  <c r="D41" i="1374"/>
  <c r="F41" i="1374" s="1"/>
  <c r="E41" i="1374"/>
  <c r="B42" i="1374"/>
  <c r="D42" i="1374"/>
  <c r="F42" i="1374" s="1"/>
  <c r="E42" i="1374"/>
  <c r="B43" i="1374"/>
  <c r="D43" i="1374"/>
  <c r="F43" i="1374" s="1"/>
  <c r="E43" i="1374"/>
  <c r="B44" i="1374"/>
  <c r="D44" i="1374"/>
  <c r="F44" i="1374" s="1"/>
  <c r="E44" i="1374"/>
  <c r="B45" i="1374"/>
  <c r="D45" i="1374"/>
  <c r="F45" i="1374" s="1"/>
  <c r="E45" i="1374"/>
  <c r="B46" i="1374"/>
  <c r="D46" i="1374"/>
  <c r="E46" i="1374" s="1"/>
  <c r="F46" i="1374"/>
  <c r="B47" i="1374"/>
  <c r="D47" i="1374"/>
  <c r="E47" i="1374" s="1"/>
  <c r="F47" i="1374"/>
  <c r="B48" i="1374"/>
  <c r="D48" i="1374"/>
  <c r="E48" i="1374"/>
  <c r="F48" i="1374"/>
  <c r="B49" i="1374"/>
  <c r="D49" i="1374"/>
  <c r="F49" i="1374" s="1"/>
  <c r="E49" i="1374"/>
  <c r="B50" i="1374"/>
  <c r="D50" i="1374"/>
  <c r="F50" i="1374" s="1"/>
  <c r="E50" i="1374"/>
  <c r="B51" i="1374"/>
  <c r="D51" i="1374"/>
  <c r="E51" i="1374"/>
  <c r="F51" i="1374"/>
  <c r="B52" i="1374"/>
  <c r="D52" i="1374"/>
  <c r="E52" i="1374"/>
  <c r="F52" i="1374"/>
  <c r="B53" i="1374"/>
  <c r="D53" i="1374"/>
  <c r="E53" i="1374"/>
  <c r="F53" i="1374"/>
  <c r="B54" i="1374"/>
  <c r="D54" i="1374"/>
  <c r="E54" i="1374" s="1"/>
  <c r="F54" i="1374"/>
  <c r="B20" i="1413"/>
  <c r="D20" i="1413"/>
  <c r="E20" i="1413"/>
  <c r="F20" i="1413"/>
  <c r="B21" i="1413"/>
  <c r="D21" i="1413"/>
  <c r="E21" i="1413"/>
  <c r="F21" i="1413"/>
  <c r="B23" i="1413"/>
  <c r="D23" i="1413"/>
  <c r="E23" i="1413"/>
  <c r="F23" i="1413"/>
  <c r="B24" i="1413"/>
  <c r="D24" i="1413"/>
  <c r="E24" i="1413" s="1"/>
  <c r="F24" i="1413"/>
  <c r="B25" i="1413"/>
  <c r="D25" i="1413"/>
  <c r="E25" i="1413" s="1"/>
  <c r="F25" i="1413"/>
  <c r="B26" i="1413"/>
  <c r="D26" i="1413"/>
  <c r="E26" i="1413" s="1"/>
  <c r="F26" i="1413"/>
  <c r="B27" i="1413"/>
  <c r="D27" i="1413"/>
  <c r="F27" i="1413"/>
  <c r="B28" i="1413"/>
  <c r="D28" i="1413"/>
  <c r="E28" i="1413" s="1"/>
  <c r="F28" i="1413"/>
  <c r="B29" i="1413"/>
  <c r="D29" i="1413"/>
  <c r="E29" i="1413"/>
  <c r="F29" i="1413"/>
  <c r="B30" i="1413"/>
  <c r="D30" i="1413"/>
  <c r="E30" i="1413"/>
  <c r="F30" i="1413"/>
  <c r="B31" i="1413"/>
  <c r="D31" i="1413"/>
  <c r="E31" i="1413" s="1"/>
  <c r="F31" i="1413"/>
  <c r="B32" i="1413"/>
  <c r="D32" i="1413"/>
  <c r="E32" i="1413"/>
  <c r="F32" i="1413"/>
  <c r="B33" i="1413"/>
  <c r="D33" i="1413"/>
  <c r="E33" i="1413"/>
  <c r="F33" i="1413"/>
  <c r="B34" i="1413"/>
  <c r="D34" i="1413"/>
  <c r="E34" i="1413"/>
  <c r="F34" i="1413"/>
  <c r="B35" i="1413"/>
  <c r="D35" i="1413"/>
  <c r="E35" i="1413"/>
  <c r="F35" i="1413"/>
  <c r="B36" i="1413"/>
  <c r="D36" i="1413"/>
  <c r="E36" i="1413"/>
  <c r="F36" i="1413"/>
  <c r="B37" i="1413"/>
  <c r="D37" i="1413"/>
  <c r="F37" i="1413" s="1"/>
  <c r="E37" i="1413"/>
  <c r="B38" i="1413"/>
  <c r="D38" i="1413"/>
  <c r="F38" i="1413" s="1"/>
  <c r="E38" i="1413"/>
  <c r="B39" i="1413"/>
  <c r="D39" i="1413"/>
  <c r="F39" i="1413" s="1"/>
  <c r="E39" i="1413"/>
  <c r="B40" i="1413"/>
  <c r="D40" i="1413"/>
  <c r="F40" i="1413" s="1"/>
  <c r="E40" i="1413"/>
  <c r="B41" i="1413"/>
  <c r="D41" i="1413"/>
  <c r="F41" i="1413" s="1"/>
  <c r="E41" i="1413"/>
  <c r="B42" i="1413"/>
  <c r="D42" i="1413"/>
  <c r="F42" i="1413" s="1"/>
  <c r="E42" i="1413"/>
  <c r="B43" i="1413"/>
  <c r="D43" i="1413"/>
  <c r="F43" i="1413" s="1"/>
  <c r="E43" i="1413"/>
  <c r="B44" i="1413"/>
  <c r="D44" i="1413"/>
  <c r="F44" i="1413" s="1"/>
  <c r="E44" i="1413"/>
  <c r="B45" i="1413"/>
  <c r="D45" i="1413"/>
  <c r="F45" i="1413" s="1"/>
  <c r="E45" i="1413"/>
  <c r="B46" i="1413"/>
  <c r="D46" i="1413"/>
  <c r="E46" i="1413" s="1"/>
  <c r="F46" i="1413"/>
  <c r="B47" i="1413"/>
  <c r="D47" i="1413"/>
  <c r="E47" i="1413" s="1"/>
  <c r="F47" i="1413"/>
  <c r="B48" i="1413"/>
  <c r="D48" i="1413"/>
  <c r="E48" i="1413"/>
  <c r="F48" i="1413"/>
  <c r="B49" i="1413"/>
  <c r="D49" i="1413"/>
  <c r="F49" i="1413" s="1"/>
  <c r="E49" i="1413"/>
  <c r="B50" i="1413"/>
  <c r="D50" i="1413"/>
  <c r="F50" i="1413" s="1"/>
  <c r="E50" i="1413"/>
  <c r="B51" i="1413"/>
  <c r="D51" i="1413"/>
  <c r="E51" i="1413"/>
  <c r="F51" i="1413"/>
  <c r="B52" i="1413"/>
  <c r="D52" i="1413"/>
  <c r="E52" i="1413"/>
  <c r="F52" i="1413"/>
  <c r="B53" i="1413"/>
  <c r="D53" i="1413"/>
  <c r="E53" i="1413"/>
  <c r="F53" i="1413"/>
  <c r="B54" i="1413"/>
  <c r="D54" i="1413"/>
  <c r="E54" i="1413" s="1"/>
  <c r="F54" i="1413"/>
  <c r="B20" i="1375"/>
  <c r="D20" i="1375"/>
  <c r="E20" i="1375"/>
  <c r="F20" i="1375"/>
  <c r="B21" i="1375"/>
  <c r="D21" i="1375"/>
  <c r="E21" i="1375"/>
  <c r="F21" i="1375"/>
  <c r="B23" i="1375"/>
  <c r="D23" i="1375"/>
  <c r="E23" i="1375"/>
  <c r="F23" i="1375"/>
  <c r="B24" i="1375"/>
  <c r="D24" i="1375"/>
  <c r="E24" i="1375" s="1"/>
  <c r="F24" i="1375"/>
  <c r="B25" i="1375"/>
  <c r="D25" i="1375"/>
  <c r="E25" i="1375" s="1"/>
  <c r="F25" i="1375"/>
  <c r="B26" i="1375"/>
  <c r="D26" i="1375"/>
  <c r="E26" i="1375" s="1"/>
  <c r="F26" i="1375"/>
  <c r="B27" i="1375"/>
  <c r="D27" i="1375"/>
  <c r="F27" i="1375"/>
  <c r="B28" i="1375"/>
  <c r="D28" i="1375"/>
  <c r="E28" i="1375" s="1"/>
  <c r="F28" i="1375"/>
  <c r="B29" i="1375"/>
  <c r="D29" i="1375"/>
  <c r="E29" i="1375"/>
  <c r="F29" i="1375"/>
  <c r="B30" i="1375"/>
  <c r="D30" i="1375"/>
  <c r="E30" i="1375"/>
  <c r="F30" i="1375"/>
  <c r="B31" i="1375"/>
  <c r="D31" i="1375"/>
  <c r="E31" i="1375" s="1"/>
  <c r="F31" i="1375"/>
  <c r="B32" i="1375"/>
  <c r="D32" i="1375"/>
  <c r="E32" i="1375"/>
  <c r="F32" i="1375"/>
  <c r="B33" i="1375"/>
  <c r="D33" i="1375"/>
  <c r="E33" i="1375"/>
  <c r="F33" i="1375"/>
  <c r="B34" i="1375"/>
  <c r="D34" i="1375"/>
  <c r="E34" i="1375"/>
  <c r="F34" i="1375"/>
  <c r="B35" i="1375"/>
  <c r="D35" i="1375"/>
  <c r="E35" i="1375"/>
  <c r="F35" i="1375"/>
  <c r="B36" i="1375"/>
  <c r="D36" i="1375"/>
  <c r="E36" i="1375"/>
  <c r="F36" i="1375"/>
  <c r="B37" i="1375"/>
  <c r="D37" i="1375"/>
  <c r="F37" i="1375" s="1"/>
  <c r="E37" i="1375"/>
  <c r="B38" i="1375"/>
  <c r="D38" i="1375"/>
  <c r="F38" i="1375" s="1"/>
  <c r="E38" i="1375"/>
  <c r="B39" i="1375"/>
  <c r="D39" i="1375"/>
  <c r="F39" i="1375" s="1"/>
  <c r="E39" i="1375"/>
  <c r="B40" i="1375"/>
  <c r="D40" i="1375"/>
  <c r="F40" i="1375" s="1"/>
  <c r="E40" i="1375"/>
  <c r="B41" i="1375"/>
  <c r="D41" i="1375"/>
  <c r="F41" i="1375" s="1"/>
  <c r="E41" i="1375"/>
  <c r="B42" i="1375"/>
  <c r="D42" i="1375"/>
  <c r="F42" i="1375" s="1"/>
  <c r="E42" i="1375"/>
  <c r="B43" i="1375"/>
  <c r="D43" i="1375"/>
  <c r="F43" i="1375" s="1"/>
  <c r="E43" i="1375"/>
  <c r="B44" i="1375"/>
  <c r="D44" i="1375"/>
  <c r="F44" i="1375" s="1"/>
  <c r="E44" i="1375"/>
  <c r="B45" i="1375"/>
  <c r="D45" i="1375"/>
  <c r="F45" i="1375" s="1"/>
  <c r="E45" i="1375"/>
  <c r="B46" i="1375"/>
  <c r="D46" i="1375"/>
  <c r="E46" i="1375" s="1"/>
  <c r="F46" i="1375"/>
  <c r="B47" i="1375"/>
  <c r="D47" i="1375"/>
  <c r="E47" i="1375" s="1"/>
  <c r="F47" i="1375"/>
  <c r="B48" i="1375"/>
  <c r="D48" i="1375"/>
  <c r="E48" i="1375"/>
  <c r="F48" i="1375"/>
  <c r="B49" i="1375"/>
  <c r="D49" i="1375"/>
  <c r="F49" i="1375" s="1"/>
  <c r="E49" i="1375"/>
  <c r="B50" i="1375"/>
  <c r="D50" i="1375"/>
  <c r="F50" i="1375" s="1"/>
  <c r="E50" i="1375"/>
  <c r="B51" i="1375"/>
  <c r="D51" i="1375"/>
  <c r="E51" i="1375"/>
  <c r="F51" i="1375"/>
  <c r="B52" i="1375"/>
  <c r="D52" i="1375"/>
  <c r="E52" i="1375"/>
  <c r="F52" i="1375"/>
  <c r="B53" i="1375"/>
  <c r="D53" i="1375"/>
  <c r="E53" i="1375"/>
  <c r="F53" i="1375"/>
  <c r="B54" i="1375"/>
  <c r="D54" i="1375"/>
  <c r="E54" i="1375" s="1"/>
  <c r="F54" i="1375"/>
  <c r="B20" i="1376"/>
  <c r="D20" i="1376"/>
  <c r="E20" i="1376"/>
  <c r="F20" i="1376"/>
  <c r="B21" i="1376"/>
  <c r="D21" i="1376"/>
  <c r="E21" i="1376"/>
  <c r="F21" i="1376"/>
  <c r="B23" i="1376"/>
  <c r="D23" i="1376"/>
  <c r="E23" i="1376"/>
  <c r="F23" i="1376"/>
  <c r="B24" i="1376"/>
  <c r="D24" i="1376"/>
  <c r="E24" i="1376" s="1"/>
  <c r="F24" i="1376"/>
  <c r="B25" i="1376"/>
  <c r="D25" i="1376"/>
  <c r="E25" i="1376" s="1"/>
  <c r="F25" i="1376"/>
  <c r="B26" i="1376"/>
  <c r="D26" i="1376"/>
  <c r="E26" i="1376" s="1"/>
  <c r="F26" i="1376"/>
  <c r="B27" i="1376"/>
  <c r="D27" i="1376"/>
  <c r="F27" i="1376"/>
  <c r="B28" i="1376"/>
  <c r="D28" i="1376"/>
  <c r="E28" i="1376" s="1"/>
  <c r="F28" i="1376"/>
  <c r="B29" i="1376"/>
  <c r="D29" i="1376"/>
  <c r="E29" i="1376"/>
  <c r="F29" i="1376"/>
  <c r="B30" i="1376"/>
  <c r="D30" i="1376"/>
  <c r="E30" i="1376"/>
  <c r="F30" i="1376"/>
  <c r="B31" i="1376"/>
  <c r="D31" i="1376"/>
  <c r="E31" i="1376" s="1"/>
  <c r="F31" i="1376"/>
  <c r="B32" i="1376"/>
  <c r="D32" i="1376"/>
  <c r="E32" i="1376"/>
  <c r="F32" i="1376"/>
  <c r="B33" i="1376"/>
  <c r="D33" i="1376"/>
  <c r="E33" i="1376"/>
  <c r="F33" i="1376"/>
  <c r="B34" i="1376"/>
  <c r="D34" i="1376"/>
  <c r="E34" i="1376"/>
  <c r="F34" i="1376"/>
  <c r="B35" i="1376"/>
  <c r="D35" i="1376"/>
  <c r="E35" i="1376"/>
  <c r="F35" i="1376"/>
  <c r="B36" i="1376"/>
  <c r="D36" i="1376"/>
  <c r="E36" i="1376"/>
  <c r="F36" i="1376"/>
  <c r="B37" i="1376"/>
  <c r="D37" i="1376"/>
  <c r="F37" i="1376" s="1"/>
  <c r="E37" i="1376"/>
  <c r="B38" i="1376"/>
  <c r="D38" i="1376"/>
  <c r="F38" i="1376" s="1"/>
  <c r="E38" i="1376"/>
  <c r="B39" i="1376"/>
  <c r="D39" i="1376"/>
  <c r="F39" i="1376" s="1"/>
  <c r="E39" i="1376"/>
  <c r="B40" i="1376"/>
  <c r="D40" i="1376"/>
  <c r="F40" i="1376" s="1"/>
  <c r="E40" i="1376"/>
  <c r="B41" i="1376"/>
  <c r="D41" i="1376"/>
  <c r="F41" i="1376" s="1"/>
  <c r="E41" i="1376"/>
  <c r="B42" i="1376"/>
  <c r="D42" i="1376"/>
  <c r="F42" i="1376" s="1"/>
  <c r="E42" i="1376"/>
  <c r="B43" i="1376"/>
  <c r="D43" i="1376"/>
  <c r="F43" i="1376" s="1"/>
  <c r="E43" i="1376"/>
  <c r="B44" i="1376"/>
  <c r="D44" i="1376"/>
  <c r="F44" i="1376" s="1"/>
  <c r="E44" i="1376"/>
  <c r="B45" i="1376"/>
  <c r="D45" i="1376"/>
  <c r="F45" i="1376" s="1"/>
  <c r="E45" i="1376"/>
  <c r="B46" i="1376"/>
  <c r="D46" i="1376"/>
  <c r="E46" i="1376" s="1"/>
  <c r="F46" i="1376"/>
  <c r="B47" i="1376"/>
  <c r="D47" i="1376"/>
  <c r="E47" i="1376" s="1"/>
  <c r="F47" i="1376"/>
  <c r="B48" i="1376"/>
  <c r="D48" i="1376"/>
  <c r="E48" i="1376"/>
  <c r="F48" i="1376"/>
  <c r="B49" i="1376"/>
  <c r="D49" i="1376"/>
  <c r="F49" i="1376" s="1"/>
  <c r="E49" i="1376"/>
  <c r="B50" i="1376"/>
  <c r="D50" i="1376"/>
  <c r="F50" i="1376" s="1"/>
  <c r="E50" i="1376"/>
  <c r="B51" i="1376"/>
  <c r="D51" i="1376"/>
  <c r="E51" i="1376"/>
  <c r="F51" i="1376"/>
  <c r="B52" i="1376"/>
  <c r="D52" i="1376"/>
  <c r="E52" i="1376"/>
  <c r="F52" i="1376"/>
  <c r="B53" i="1376"/>
  <c r="D53" i="1376"/>
  <c r="E53" i="1376"/>
  <c r="F53" i="1376"/>
  <c r="B54" i="1376"/>
  <c r="D54" i="1376"/>
  <c r="E54" i="1376" s="1"/>
  <c r="F54" i="1376"/>
  <c r="B20" i="1378"/>
  <c r="D20" i="1378"/>
  <c r="E20" i="1378"/>
  <c r="F20" i="1378"/>
  <c r="B21" i="1378"/>
  <c r="D21" i="1378"/>
  <c r="E21" i="1378"/>
  <c r="F21" i="1378"/>
  <c r="B23" i="1378"/>
  <c r="D23" i="1378"/>
  <c r="E23" i="1378"/>
  <c r="F23" i="1378"/>
  <c r="B24" i="1378"/>
  <c r="D24" i="1378"/>
  <c r="E24" i="1378" s="1"/>
  <c r="F24" i="1378"/>
  <c r="B25" i="1378"/>
  <c r="D25" i="1378"/>
  <c r="E25" i="1378" s="1"/>
  <c r="F25" i="1378"/>
  <c r="B26" i="1378"/>
  <c r="D26" i="1378"/>
  <c r="E26" i="1378" s="1"/>
  <c r="F26" i="1378"/>
  <c r="B27" i="1378"/>
  <c r="D27" i="1378"/>
  <c r="F27" i="1378"/>
  <c r="B28" i="1378"/>
  <c r="D28" i="1378"/>
  <c r="E28" i="1378" s="1"/>
  <c r="F28" i="1378"/>
  <c r="B29" i="1378"/>
  <c r="D29" i="1378"/>
  <c r="E29" i="1378"/>
  <c r="F29" i="1378"/>
  <c r="B30" i="1378"/>
  <c r="D30" i="1378"/>
  <c r="E30" i="1378"/>
  <c r="F30" i="1378"/>
  <c r="B31" i="1378"/>
  <c r="D31" i="1378"/>
  <c r="E31" i="1378" s="1"/>
  <c r="F31" i="1378"/>
  <c r="B32" i="1378"/>
  <c r="D32" i="1378"/>
  <c r="E32" i="1378"/>
  <c r="F32" i="1378"/>
  <c r="B33" i="1378"/>
  <c r="D33" i="1378"/>
  <c r="E33" i="1378"/>
  <c r="F33" i="1378"/>
  <c r="B34" i="1378"/>
  <c r="D34" i="1378"/>
  <c r="E34" i="1378"/>
  <c r="F34" i="1378"/>
  <c r="B35" i="1378"/>
  <c r="D35" i="1378"/>
  <c r="E35" i="1378"/>
  <c r="F35" i="1378"/>
  <c r="B36" i="1378"/>
  <c r="D36" i="1378"/>
  <c r="E36" i="1378"/>
  <c r="F36" i="1378"/>
  <c r="B37" i="1378"/>
  <c r="D37" i="1378"/>
  <c r="F37" i="1378" s="1"/>
  <c r="E37" i="1378"/>
  <c r="B38" i="1378"/>
  <c r="D38" i="1378"/>
  <c r="F38" i="1378" s="1"/>
  <c r="E38" i="1378"/>
  <c r="B39" i="1378"/>
  <c r="D39" i="1378"/>
  <c r="F39" i="1378" s="1"/>
  <c r="E39" i="1378"/>
  <c r="B40" i="1378"/>
  <c r="D40" i="1378"/>
  <c r="F40" i="1378" s="1"/>
  <c r="E40" i="1378"/>
  <c r="B41" i="1378"/>
  <c r="D41" i="1378"/>
  <c r="F41" i="1378" s="1"/>
  <c r="E41" i="1378"/>
  <c r="B42" i="1378"/>
  <c r="D42" i="1378"/>
  <c r="F42" i="1378" s="1"/>
  <c r="E42" i="1378"/>
  <c r="B43" i="1378"/>
  <c r="D43" i="1378"/>
  <c r="F43" i="1378" s="1"/>
  <c r="E43" i="1378"/>
  <c r="B44" i="1378"/>
  <c r="D44" i="1378"/>
  <c r="F44" i="1378" s="1"/>
  <c r="E44" i="1378"/>
  <c r="B45" i="1378"/>
  <c r="D45" i="1378"/>
  <c r="F45" i="1378" s="1"/>
  <c r="E45" i="1378"/>
  <c r="B46" i="1378"/>
  <c r="D46" i="1378"/>
  <c r="E46" i="1378" s="1"/>
  <c r="F46" i="1378"/>
  <c r="B47" i="1378"/>
  <c r="D47" i="1378"/>
  <c r="E47" i="1378" s="1"/>
  <c r="F47" i="1378"/>
  <c r="B48" i="1378"/>
  <c r="D48" i="1378"/>
  <c r="E48" i="1378"/>
  <c r="F48" i="1378"/>
  <c r="B49" i="1378"/>
  <c r="D49" i="1378"/>
  <c r="F49" i="1378" s="1"/>
  <c r="E49" i="1378"/>
  <c r="B50" i="1378"/>
  <c r="D50" i="1378"/>
  <c r="F50" i="1378" s="1"/>
  <c r="E50" i="1378"/>
  <c r="B51" i="1378"/>
  <c r="D51" i="1378"/>
  <c r="E51" i="1378"/>
  <c r="F51" i="1378"/>
  <c r="B52" i="1378"/>
  <c r="D52" i="1378"/>
  <c r="E52" i="1378"/>
  <c r="F52" i="1378"/>
  <c r="B53" i="1378"/>
  <c r="D53" i="1378"/>
  <c r="E53" i="1378"/>
  <c r="F53" i="1378"/>
  <c r="B54" i="1378"/>
  <c r="D54" i="1378"/>
  <c r="E54" i="1378" s="1"/>
  <c r="F54" i="1378"/>
  <c r="B20" i="1380"/>
  <c r="D20" i="1380"/>
  <c r="E20" i="1380"/>
  <c r="F20" i="1380"/>
  <c r="B21" i="1380"/>
  <c r="D21" i="1380"/>
  <c r="E21" i="1380"/>
  <c r="F21" i="1380"/>
  <c r="B23" i="1380"/>
  <c r="D23" i="1380"/>
  <c r="E23" i="1380"/>
  <c r="F23" i="1380"/>
  <c r="B24" i="1380"/>
  <c r="D24" i="1380"/>
  <c r="E24" i="1380" s="1"/>
  <c r="F24" i="1380"/>
  <c r="B25" i="1380"/>
  <c r="D25" i="1380"/>
  <c r="E25" i="1380" s="1"/>
  <c r="F25" i="1380"/>
  <c r="B26" i="1380"/>
  <c r="D26" i="1380"/>
  <c r="E26" i="1380" s="1"/>
  <c r="F26" i="1380"/>
  <c r="B27" i="1380"/>
  <c r="D27" i="1380"/>
  <c r="F27" i="1380"/>
  <c r="B28" i="1380"/>
  <c r="D28" i="1380"/>
  <c r="E28" i="1380" s="1"/>
  <c r="F28" i="1380"/>
  <c r="B29" i="1380"/>
  <c r="D29" i="1380"/>
  <c r="E29" i="1380"/>
  <c r="F29" i="1380"/>
  <c r="B30" i="1380"/>
  <c r="D30" i="1380"/>
  <c r="E30" i="1380"/>
  <c r="F30" i="1380"/>
  <c r="B31" i="1380"/>
  <c r="D31" i="1380"/>
  <c r="E31" i="1380" s="1"/>
  <c r="F31" i="1380"/>
  <c r="B32" i="1380"/>
  <c r="D32" i="1380"/>
  <c r="E32" i="1380"/>
  <c r="F32" i="1380"/>
  <c r="B33" i="1380"/>
  <c r="D33" i="1380"/>
  <c r="E33" i="1380"/>
  <c r="F33" i="1380"/>
  <c r="B34" i="1380"/>
  <c r="D34" i="1380"/>
  <c r="E34" i="1380"/>
  <c r="F34" i="1380"/>
  <c r="B35" i="1380"/>
  <c r="D35" i="1380"/>
  <c r="E35" i="1380"/>
  <c r="F35" i="1380"/>
  <c r="B36" i="1380"/>
  <c r="D36" i="1380"/>
  <c r="E36" i="1380"/>
  <c r="F36" i="1380"/>
  <c r="B37" i="1380"/>
  <c r="D37" i="1380"/>
  <c r="F37" i="1380" s="1"/>
  <c r="E37" i="1380"/>
  <c r="B38" i="1380"/>
  <c r="D38" i="1380"/>
  <c r="F38" i="1380" s="1"/>
  <c r="E38" i="1380"/>
  <c r="B39" i="1380"/>
  <c r="D39" i="1380"/>
  <c r="F39" i="1380" s="1"/>
  <c r="E39" i="1380"/>
  <c r="B40" i="1380"/>
  <c r="D40" i="1380"/>
  <c r="F40" i="1380" s="1"/>
  <c r="E40" i="1380"/>
  <c r="B41" i="1380"/>
  <c r="D41" i="1380"/>
  <c r="F41" i="1380" s="1"/>
  <c r="E41" i="1380"/>
  <c r="B42" i="1380"/>
  <c r="D42" i="1380"/>
  <c r="F42" i="1380" s="1"/>
  <c r="E42" i="1380"/>
  <c r="B43" i="1380"/>
  <c r="D43" i="1380"/>
  <c r="F43" i="1380" s="1"/>
  <c r="E43" i="1380"/>
  <c r="B44" i="1380"/>
  <c r="D44" i="1380"/>
  <c r="F44" i="1380" s="1"/>
  <c r="E44" i="1380"/>
  <c r="B45" i="1380"/>
  <c r="D45" i="1380"/>
  <c r="F45" i="1380" s="1"/>
  <c r="E45" i="1380"/>
  <c r="B46" i="1380"/>
  <c r="D46" i="1380"/>
  <c r="F46" i="1380"/>
  <c r="B47" i="1380"/>
  <c r="D47" i="1380"/>
  <c r="F47" i="1380"/>
  <c r="B48" i="1380"/>
  <c r="D48" i="1380"/>
  <c r="E48" i="1380"/>
  <c r="F48" i="1380"/>
  <c r="B49" i="1380"/>
  <c r="D49" i="1380"/>
  <c r="F49" i="1380" s="1"/>
  <c r="E49" i="1380"/>
  <c r="B50" i="1380"/>
  <c r="D50" i="1380"/>
  <c r="F50" i="1380" s="1"/>
  <c r="E50" i="1380"/>
  <c r="B51" i="1380"/>
  <c r="D51" i="1380"/>
  <c r="E51" i="1380"/>
  <c r="F51" i="1380"/>
  <c r="B52" i="1380"/>
  <c r="D52" i="1380"/>
  <c r="E52" i="1380"/>
  <c r="F52" i="1380"/>
  <c r="B53" i="1380"/>
  <c r="D53" i="1380"/>
  <c r="E53" i="1380"/>
  <c r="F53" i="1380"/>
  <c r="B54" i="1380"/>
  <c r="D54" i="1380"/>
  <c r="E54" i="1380" s="1"/>
  <c r="F54" i="1380"/>
  <c r="B20" i="1381"/>
  <c r="D20" i="1381"/>
  <c r="E20" i="1381"/>
  <c r="F20" i="1381"/>
  <c r="B21" i="1381"/>
  <c r="D21" i="1381"/>
  <c r="E21" i="1381"/>
  <c r="F21" i="1381"/>
  <c r="B23" i="1381"/>
  <c r="D23" i="1381"/>
  <c r="E23" i="1381"/>
  <c r="F23" i="1381"/>
  <c r="B24" i="1381"/>
  <c r="D24" i="1381"/>
  <c r="F24" i="1381"/>
  <c r="B25" i="1381"/>
  <c r="D25" i="1381"/>
  <c r="E25" i="1381" s="1"/>
  <c r="F25" i="1381"/>
  <c r="B26" i="1381"/>
  <c r="D26" i="1381"/>
  <c r="F26" i="1381"/>
  <c r="B27" i="1381"/>
  <c r="D27" i="1381"/>
  <c r="E27" i="1381" s="1"/>
  <c r="F27" i="1381"/>
  <c r="B28" i="1381"/>
  <c r="D28" i="1381"/>
  <c r="F28" i="1381"/>
  <c r="B29" i="1381"/>
  <c r="D29" i="1381"/>
  <c r="E29" i="1381"/>
  <c r="F29" i="1381"/>
  <c r="B30" i="1381"/>
  <c r="D30" i="1381"/>
  <c r="E30" i="1381"/>
  <c r="F30" i="1381"/>
  <c r="B31" i="1381"/>
  <c r="D31" i="1381"/>
  <c r="E31" i="1381" s="1"/>
  <c r="F31" i="1381"/>
  <c r="B32" i="1381"/>
  <c r="D32" i="1381"/>
  <c r="E32" i="1381"/>
  <c r="F32" i="1381"/>
  <c r="B33" i="1381"/>
  <c r="D33" i="1381"/>
  <c r="E33" i="1381"/>
  <c r="F33" i="1381"/>
  <c r="B34" i="1381"/>
  <c r="D34" i="1381"/>
  <c r="E34" i="1381"/>
  <c r="F34" i="1381"/>
  <c r="B35" i="1381"/>
  <c r="D35" i="1381"/>
  <c r="E35" i="1381"/>
  <c r="F35" i="1381"/>
  <c r="B36" i="1381"/>
  <c r="D36" i="1381"/>
  <c r="E36" i="1381"/>
  <c r="F36" i="1381"/>
  <c r="B37" i="1381"/>
  <c r="D37" i="1381"/>
  <c r="F37" i="1381" s="1"/>
  <c r="E37" i="1381"/>
  <c r="B38" i="1381"/>
  <c r="D38" i="1381"/>
  <c r="F38" i="1381" s="1"/>
  <c r="E38" i="1381"/>
  <c r="B39" i="1381"/>
  <c r="D39" i="1381"/>
  <c r="F39" i="1381" s="1"/>
  <c r="E39" i="1381"/>
  <c r="B40" i="1381"/>
  <c r="D40" i="1381"/>
  <c r="F40" i="1381" s="1"/>
  <c r="E40" i="1381"/>
  <c r="B41" i="1381"/>
  <c r="D41" i="1381"/>
  <c r="F41" i="1381" s="1"/>
  <c r="E41" i="1381"/>
  <c r="B42" i="1381"/>
  <c r="D42" i="1381"/>
  <c r="F42" i="1381" s="1"/>
  <c r="E42" i="1381"/>
  <c r="B43" i="1381"/>
  <c r="D43" i="1381"/>
  <c r="F43" i="1381" s="1"/>
  <c r="E43" i="1381"/>
  <c r="B44" i="1381"/>
  <c r="D44" i="1381"/>
  <c r="F44" i="1381" s="1"/>
  <c r="E44" i="1381"/>
  <c r="B45" i="1381"/>
  <c r="D45" i="1381"/>
  <c r="F45" i="1381" s="1"/>
  <c r="E45" i="1381"/>
  <c r="B46" i="1381"/>
  <c r="D46" i="1381"/>
  <c r="E46" i="1381" s="1"/>
  <c r="F46" i="1381"/>
  <c r="B47" i="1381"/>
  <c r="D47" i="1381"/>
  <c r="E47" i="1381" s="1"/>
  <c r="F47" i="1381"/>
  <c r="B48" i="1381"/>
  <c r="D48" i="1381"/>
  <c r="E48" i="1381"/>
  <c r="F48" i="1381"/>
  <c r="B49" i="1381"/>
  <c r="D49" i="1381"/>
  <c r="F49" i="1381" s="1"/>
  <c r="E49" i="1381"/>
  <c r="B50" i="1381"/>
  <c r="D50" i="1381"/>
  <c r="F50" i="1381" s="1"/>
  <c r="E50" i="1381"/>
  <c r="B51" i="1381"/>
  <c r="D51" i="1381"/>
  <c r="E51" i="1381"/>
  <c r="F51" i="1381"/>
  <c r="B52" i="1381"/>
  <c r="D52" i="1381"/>
  <c r="E52" i="1381"/>
  <c r="F52" i="1381"/>
  <c r="B53" i="1381"/>
  <c r="D53" i="1381"/>
  <c r="E53" i="1381"/>
  <c r="F53" i="1381"/>
  <c r="B54" i="1381"/>
  <c r="D54" i="1381"/>
  <c r="E54" i="1381" s="1"/>
  <c r="F54" i="1381"/>
  <c r="B20" i="1384"/>
  <c r="D20" i="1384"/>
  <c r="E20" i="1384"/>
  <c r="F20" i="1384"/>
  <c r="B21" i="1384"/>
  <c r="D21" i="1384"/>
  <c r="E21" i="1384"/>
  <c r="F21" i="1384"/>
  <c r="B23" i="1384"/>
  <c r="D23" i="1384"/>
  <c r="E23" i="1384"/>
  <c r="F23" i="1384"/>
  <c r="B24" i="1384"/>
  <c r="D24" i="1384"/>
  <c r="E24" i="1384" s="1"/>
  <c r="F24" i="1384"/>
  <c r="B25" i="1384"/>
  <c r="D25" i="1384"/>
  <c r="F25" i="1384"/>
  <c r="B26" i="1384"/>
  <c r="D26" i="1384"/>
  <c r="E26" i="1384" s="1"/>
  <c r="F26" i="1384"/>
  <c r="B27" i="1384"/>
  <c r="D27" i="1384"/>
  <c r="F27" i="1384"/>
  <c r="B28" i="1384"/>
  <c r="D28" i="1384"/>
  <c r="E28" i="1384" s="1"/>
  <c r="F28" i="1384"/>
  <c r="B29" i="1384"/>
  <c r="D29" i="1384"/>
  <c r="E29" i="1384"/>
  <c r="F29" i="1384"/>
  <c r="B30" i="1384"/>
  <c r="D30" i="1384"/>
  <c r="E30" i="1384"/>
  <c r="F30" i="1384"/>
  <c r="B31" i="1384"/>
  <c r="D31" i="1384"/>
  <c r="E31" i="1384" s="1"/>
  <c r="F31" i="1384"/>
  <c r="B32" i="1384"/>
  <c r="D32" i="1384"/>
  <c r="E32" i="1384"/>
  <c r="F32" i="1384"/>
  <c r="B33" i="1384"/>
  <c r="D33" i="1384"/>
  <c r="E33" i="1384"/>
  <c r="F33" i="1384"/>
  <c r="B34" i="1384"/>
  <c r="D34" i="1384"/>
  <c r="E34" i="1384"/>
  <c r="F34" i="1384"/>
  <c r="B35" i="1384"/>
  <c r="D35" i="1384"/>
  <c r="E35" i="1384"/>
  <c r="F35" i="1384"/>
  <c r="B36" i="1384"/>
  <c r="D36" i="1384"/>
  <c r="E36" i="1384"/>
  <c r="F36" i="1384"/>
  <c r="B37" i="1384"/>
  <c r="D37" i="1384"/>
  <c r="F37" i="1384" s="1"/>
  <c r="E37" i="1384"/>
  <c r="B38" i="1384"/>
  <c r="D38" i="1384"/>
  <c r="F38" i="1384" s="1"/>
  <c r="E38" i="1384"/>
  <c r="B39" i="1384"/>
  <c r="D39" i="1384"/>
  <c r="F39" i="1384" s="1"/>
  <c r="E39" i="1384"/>
  <c r="B40" i="1384"/>
  <c r="D40" i="1384"/>
  <c r="F40" i="1384" s="1"/>
  <c r="E40" i="1384"/>
  <c r="B41" i="1384"/>
  <c r="D41" i="1384"/>
  <c r="F41" i="1384" s="1"/>
  <c r="E41" i="1384"/>
  <c r="B42" i="1384"/>
  <c r="D42" i="1384"/>
  <c r="F42" i="1384" s="1"/>
  <c r="E42" i="1384"/>
  <c r="B43" i="1384"/>
  <c r="D43" i="1384"/>
  <c r="F43" i="1384" s="1"/>
  <c r="E43" i="1384"/>
  <c r="B44" i="1384"/>
  <c r="D44" i="1384"/>
  <c r="F44" i="1384" s="1"/>
  <c r="E44" i="1384"/>
  <c r="B45" i="1384"/>
  <c r="D45" i="1384"/>
  <c r="F45" i="1384" s="1"/>
  <c r="E45" i="1384"/>
  <c r="B46" i="1384"/>
  <c r="D46" i="1384"/>
  <c r="E46" i="1384" s="1"/>
  <c r="F46" i="1384"/>
  <c r="B47" i="1384"/>
  <c r="D47" i="1384"/>
  <c r="E47" i="1384" s="1"/>
  <c r="F47" i="1384"/>
  <c r="B48" i="1384"/>
  <c r="D48" i="1384"/>
  <c r="E48" i="1384"/>
  <c r="F48" i="1384"/>
  <c r="B49" i="1384"/>
  <c r="D49" i="1384"/>
  <c r="F49" i="1384" s="1"/>
  <c r="E49" i="1384"/>
  <c r="B50" i="1384"/>
  <c r="D50" i="1384"/>
  <c r="F50" i="1384" s="1"/>
  <c r="E50" i="1384"/>
  <c r="B51" i="1384"/>
  <c r="D51" i="1384"/>
  <c r="E51" i="1384"/>
  <c r="F51" i="1384"/>
  <c r="B52" i="1384"/>
  <c r="D52" i="1384"/>
  <c r="E52" i="1384"/>
  <c r="F52" i="1384"/>
  <c r="B53" i="1384"/>
  <c r="D53" i="1384"/>
  <c r="E53" i="1384"/>
  <c r="F53" i="1384"/>
  <c r="B54" i="1384"/>
  <c r="D54" i="1384"/>
  <c r="E54" i="1384" s="1"/>
  <c r="F54" i="1384"/>
  <c r="B20" i="1403"/>
  <c r="D20" i="1403"/>
  <c r="E20" i="1403"/>
  <c r="F20" i="1403"/>
  <c r="B21" i="1403"/>
  <c r="D21" i="1403"/>
  <c r="E21" i="1403"/>
  <c r="F21" i="1403"/>
  <c r="B23" i="1403"/>
  <c r="D23" i="1403"/>
  <c r="E23" i="1403"/>
  <c r="F23" i="1403"/>
  <c r="B24" i="1403"/>
  <c r="D24" i="1403"/>
  <c r="E24" i="1403" s="1"/>
  <c r="F24" i="1403"/>
  <c r="B25" i="1403"/>
  <c r="D25" i="1403"/>
  <c r="E25" i="1403" s="1"/>
  <c r="F25" i="1403"/>
  <c r="B26" i="1403"/>
  <c r="D26" i="1403"/>
  <c r="E26" i="1403" s="1"/>
  <c r="F26" i="1403"/>
  <c r="B27" i="1403"/>
  <c r="D27" i="1403"/>
  <c r="E27" i="1403" s="1"/>
  <c r="F27" i="1403"/>
  <c r="B28" i="1403"/>
  <c r="D28" i="1403"/>
  <c r="E28" i="1403" s="1"/>
  <c r="F28" i="1403"/>
  <c r="B29" i="1403"/>
  <c r="D29" i="1403"/>
  <c r="E29" i="1403"/>
  <c r="F29" i="1403"/>
  <c r="B30" i="1403"/>
  <c r="D30" i="1403"/>
  <c r="E30" i="1403"/>
  <c r="F30" i="1403"/>
  <c r="B31" i="1403"/>
  <c r="D31" i="1403"/>
  <c r="E31" i="1403" s="1"/>
  <c r="F31" i="1403"/>
  <c r="B32" i="1403"/>
  <c r="D32" i="1403"/>
  <c r="E32" i="1403"/>
  <c r="F32" i="1403"/>
  <c r="B33" i="1403"/>
  <c r="D33" i="1403"/>
  <c r="E33" i="1403"/>
  <c r="F33" i="1403"/>
  <c r="B34" i="1403"/>
  <c r="D34" i="1403"/>
  <c r="E34" i="1403"/>
  <c r="F34" i="1403"/>
  <c r="B35" i="1403"/>
  <c r="D35" i="1403"/>
  <c r="E35" i="1403"/>
  <c r="F35" i="1403"/>
  <c r="B36" i="1403"/>
  <c r="D36" i="1403"/>
  <c r="E36" i="1403"/>
  <c r="F36" i="1403"/>
  <c r="B37" i="1403"/>
  <c r="D37" i="1403"/>
  <c r="F37" i="1403" s="1"/>
  <c r="E37" i="1403"/>
  <c r="B38" i="1403"/>
  <c r="D38" i="1403"/>
  <c r="F38" i="1403" s="1"/>
  <c r="E38" i="1403"/>
  <c r="B39" i="1403"/>
  <c r="D39" i="1403"/>
  <c r="F39" i="1403" s="1"/>
  <c r="E39" i="1403"/>
  <c r="B40" i="1403"/>
  <c r="D40" i="1403"/>
  <c r="F40" i="1403" s="1"/>
  <c r="E40" i="1403"/>
  <c r="B41" i="1403"/>
  <c r="D41" i="1403"/>
  <c r="F41" i="1403" s="1"/>
  <c r="E41" i="1403"/>
  <c r="B42" i="1403"/>
  <c r="D42" i="1403"/>
  <c r="F42" i="1403" s="1"/>
  <c r="E42" i="1403"/>
  <c r="B43" i="1403"/>
  <c r="D43" i="1403"/>
  <c r="F43" i="1403" s="1"/>
  <c r="E43" i="1403"/>
  <c r="B44" i="1403"/>
  <c r="D44" i="1403"/>
  <c r="F44" i="1403" s="1"/>
  <c r="E44" i="1403"/>
  <c r="B45" i="1403"/>
  <c r="D45" i="1403"/>
  <c r="F45" i="1403" s="1"/>
  <c r="E45" i="1403"/>
  <c r="B46" i="1403"/>
  <c r="D46" i="1403"/>
  <c r="E46" i="1403" s="1"/>
  <c r="F46" i="1403"/>
  <c r="B47" i="1403"/>
  <c r="D47" i="1403"/>
  <c r="E47" i="1403" s="1"/>
  <c r="F47" i="1403"/>
  <c r="B48" i="1403"/>
  <c r="D48" i="1403"/>
  <c r="E48" i="1403"/>
  <c r="F48" i="1403"/>
  <c r="B49" i="1403"/>
  <c r="D49" i="1403"/>
  <c r="F49" i="1403" s="1"/>
  <c r="E49" i="1403"/>
  <c r="B50" i="1403"/>
  <c r="D50" i="1403"/>
  <c r="F50" i="1403" s="1"/>
  <c r="E50" i="1403"/>
  <c r="B51" i="1403"/>
  <c r="D51" i="1403"/>
  <c r="E51" i="1403"/>
  <c r="F51" i="1403"/>
  <c r="B52" i="1403"/>
  <c r="D52" i="1403"/>
  <c r="E52" i="1403"/>
  <c r="F52" i="1403"/>
  <c r="B53" i="1403"/>
  <c r="D53" i="1403"/>
  <c r="E53" i="1403"/>
  <c r="F53" i="1403"/>
  <c r="B54" i="1403"/>
  <c r="D54" i="1403"/>
  <c r="E54" i="1403" s="1"/>
  <c r="F54" i="1403"/>
  <c r="B20" i="1370"/>
  <c r="D20" i="1370"/>
  <c r="E20" i="1370"/>
  <c r="F20" i="1370"/>
  <c r="B21" i="1370"/>
  <c r="D21" i="1370"/>
  <c r="E21" i="1370"/>
  <c r="F21" i="1370"/>
  <c r="B23" i="1370"/>
  <c r="D23" i="1370"/>
  <c r="E23" i="1370"/>
  <c r="F23" i="1370"/>
  <c r="B24" i="1370"/>
  <c r="D24" i="1370"/>
  <c r="E24" i="1370" s="1"/>
  <c r="F24" i="1370"/>
  <c r="B25" i="1370"/>
  <c r="D25" i="1370"/>
  <c r="E25" i="1370" s="1"/>
  <c r="F25" i="1370"/>
  <c r="B26" i="1370"/>
  <c r="D26" i="1370"/>
  <c r="E26" i="1370" s="1"/>
  <c r="F26" i="1370"/>
  <c r="B27" i="1370"/>
  <c r="D27" i="1370"/>
  <c r="F27" i="1370"/>
  <c r="B28" i="1370"/>
  <c r="D28" i="1370"/>
  <c r="E28" i="1370" s="1"/>
  <c r="F28" i="1370"/>
  <c r="B29" i="1370"/>
  <c r="D29" i="1370"/>
  <c r="E29" i="1370"/>
  <c r="F29" i="1370"/>
  <c r="B30" i="1370"/>
  <c r="D30" i="1370"/>
  <c r="E30" i="1370"/>
  <c r="F30" i="1370"/>
  <c r="B31" i="1370"/>
  <c r="D31" i="1370"/>
  <c r="E31" i="1370" s="1"/>
  <c r="F31" i="1370"/>
  <c r="B32" i="1370"/>
  <c r="D32" i="1370"/>
  <c r="E32" i="1370"/>
  <c r="F32" i="1370"/>
  <c r="B33" i="1370"/>
  <c r="D33" i="1370"/>
  <c r="E33" i="1370"/>
  <c r="F33" i="1370"/>
  <c r="B34" i="1370"/>
  <c r="D34" i="1370"/>
  <c r="E34" i="1370"/>
  <c r="F34" i="1370"/>
  <c r="B35" i="1370"/>
  <c r="D35" i="1370"/>
  <c r="E35" i="1370"/>
  <c r="F35" i="1370"/>
  <c r="B36" i="1370"/>
  <c r="D36" i="1370"/>
  <c r="E36" i="1370"/>
  <c r="F36" i="1370"/>
  <c r="B37" i="1370"/>
  <c r="D37" i="1370"/>
  <c r="F37" i="1370" s="1"/>
  <c r="E37" i="1370"/>
  <c r="B38" i="1370"/>
  <c r="D38" i="1370"/>
  <c r="F38" i="1370" s="1"/>
  <c r="E38" i="1370"/>
  <c r="B39" i="1370"/>
  <c r="D39" i="1370"/>
  <c r="F39" i="1370" s="1"/>
  <c r="E39" i="1370"/>
  <c r="B40" i="1370"/>
  <c r="D40" i="1370"/>
  <c r="F40" i="1370" s="1"/>
  <c r="E40" i="1370"/>
  <c r="B41" i="1370"/>
  <c r="D41" i="1370"/>
  <c r="F41" i="1370" s="1"/>
  <c r="E41" i="1370"/>
  <c r="B42" i="1370"/>
  <c r="D42" i="1370"/>
  <c r="F42" i="1370" s="1"/>
  <c r="E42" i="1370"/>
  <c r="B43" i="1370"/>
  <c r="D43" i="1370"/>
  <c r="F43" i="1370" s="1"/>
  <c r="E43" i="1370"/>
  <c r="B44" i="1370"/>
  <c r="D44" i="1370"/>
  <c r="F44" i="1370" s="1"/>
  <c r="E44" i="1370"/>
  <c r="B45" i="1370"/>
  <c r="D45" i="1370"/>
  <c r="F45" i="1370" s="1"/>
  <c r="E45" i="1370"/>
  <c r="B46" i="1370"/>
  <c r="D46" i="1370"/>
  <c r="E46" i="1370" s="1"/>
  <c r="F46" i="1370"/>
  <c r="B47" i="1370"/>
  <c r="D47" i="1370"/>
  <c r="E47" i="1370" s="1"/>
  <c r="F47" i="1370"/>
  <c r="B48" i="1370"/>
  <c r="D48" i="1370"/>
  <c r="E48" i="1370"/>
  <c r="F48" i="1370"/>
  <c r="B49" i="1370"/>
  <c r="D49" i="1370"/>
  <c r="F49" i="1370" s="1"/>
  <c r="E49" i="1370"/>
  <c r="B50" i="1370"/>
  <c r="D50" i="1370"/>
  <c r="F50" i="1370" s="1"/>
  <c r="E50" i="1370"/>
  <c r="B51" i="1370"/>
  <c r="D51" i="1370"/>
  <c r="E51" i="1370"/>
  <c r="F51" i="1370"/>
  <c r="B52" i="1370"/>
  <c r="D52" i="1370"/>
  <c r="E52" i="1370"/>
  <c r="F52" i="1370"/>
  <c r="B53" i="1370"/>
  <c r="D53" i="1370"/>
  <c r="E53" i="1370"/>
  <c r="F53" i="1370"/>
  <c r="B54" i="1370"/>
  <c r="D54" i="1370"/>
  <c r="E54" i="1370" s="1"/>
  <c r="F54" i="1370"/>
  <c r="E27" i="1380" l="1"/>
  <c r="G27" i="1380" s="1"/>
  <c r="M27" i="1380"/>
  <c r="E27" i="1376"/>
  <c r="M27" i="1376"/>
  <c r="E27" i="1375"/>
  <c r="G27" i="1375" s="1"/>
  <c r="M27" i="1375"/>
  <c r="E27" i="1374"/>
  <c r="G27" i="1374" s="1"/>
  <c r="M27" i="1374"/>
  <c r="E27" i="1370"/>
  <c r="M27" i="1370"/>
  <c r="E27" i="1378"/>
  <c r="G27" i="1378" s="1"/>
  <c r="M27" i="1378"/>
  <c r="E27" i="1413"/>
  <c r="G27" i="1413" s="1"/>
  <c r="M27" i="1413"/>
  <c r="E27" i="1373"/>
  <c r="G27" i="1373" s="1"/>
  <c r="M27" i="1373"/>
  <c r="E27" i="1372"/>
  <c r="M27" i="1372"/>
  <c r="E27" i="1371"/>
  <c r="G27" i="1371" s="1"/>
  <c r="M27" i="1371"/>
  <c r="E61" i="1419"/>
  <c r="G58" i="1419"/>
  <c r="E60" i="1418"/>
  <c r="G60" i="1418" s="1"/>
  <c r="H60" i="1418" s="1"/>
  <c r="E59" i="1418"/>
  <c r="G59" i="1418" s="1"/>
  <c r="H59" i="1418" s="1"/>
  <c r="E58" i="1418"/>
  <c r="G56" i="1418"/>
  <c r="H56" i="1418" s="1"/>
  <c r="E38" i="1415"/>
  <c r="F38" i="1415" s="1"/>
  <c r="G37" i="1415"/>
  <c r="G31" i="1413"/>
  <c r="G20" i="1413"/>
  <c r="G46" i="1378"/>
  <c r="G52" i="1403"/>
  <c r="G30" i="1380"/>
  <c r="G32" i="1380"/>
  <c r="G21" i="1380"/>
  <c r="G42" i="1376"/>
  <c r="G47" i="1373"/>
  <c r="G53" i="1372"/>
  <c r="G53" i="1371"/>
  <c r="G32" i="1370"/>
  <c r="G21" i="1370"/>
  <c r="G30" i="1370"/>
  <c r="G40" i="1403"/>
  <c r="G53" i="1381"/>
  <c r="G40" i="1381"/>
  <c r="G29" i="1375"/>
  <c r="G45" i="1413"/>
  <c r="G45" i="1374"/>
  <c r="G36" i="1372"/>
  <c r="G37" i="1371"/>
  <c r="G44" i="1384"/>
  <c r="G31" i="1384"/>
  <c r="G48" i="1380"/>
  <c r="G33" i="1375"/>
  <c r="G32" i="1403"/>
  <c r="G21" i="1403"/>
  <c r="G47" i="1403"/>
  <c r="G41" i="1403"/>
  <c r="G30" i="1403"/>
  <c r="G36" i="1384"/>
  <c r="G52" i="1384"/>
  <c r="G48" i="1381"/>
  <c r="G40" i="1380"/>
  <c r="G38" i="1378"/>
  <c r="G48" i="1376"/>
  <c r="G34" i="1376"/>
  <c r="G20" i="1376"/>
  <c r="G45" i="1375"/>
  <c r="G41" i="1375"/>
  <c r="G25" i="1375"/>
  <c r="G23" i="1375"/>
  <c r="G39" i="1413"/>
  <c r="G53" i="1413"/>
  <c r="G37" i="1374"/>
  <c r="G53" i="1374"/>
  <c r="G39" i="1373"/>
  <c r="G31" i="1373"/>
  <c r="G20" i="1373"/>
  <c r="G20" i="1372"/>
  <c r="G44" i="1372"/>
  <c r="G37" i="1372"/>
  <c r="G45" i="1371"/>
  <c r="G40" i="1370"/>
  <c r="G45" i="1403"/>
  <c r="G50" i="1403"/>
  <c r="G36" i="1403"/>
  <c r="G37" i="1384"/>
  <c r="G54" i="1378"/>
  <c r="G42" i="1378"/>
  <c r="G50" i="1378"/>
  <c r="G34" i="1378"/>
  <c r="G45" i="1376"/>
  <c r="G52" i="1376"/>
  <c r="G38" i="1376"/>
  <c r="G28" i="1376"/>
  <c r="G26" i="1376"/>
  <c r="G24" i="1376"/>
  <c r="G53" i="1375"/>
  <c r="G37" i="1375"/>
  <c r="G49" i="1375"/>
  <c r="G49" i="1413"/>
  <c r="G35" i="1413"/>
  <c r="G43" i="1413"/>
  <c r="G49" i="1374"/>
  <c r="G33" i="1374"/>
  <c r="G23" i="1374"/>
  <c r="G41" i="1374"/>
  <c r="G30" i="1374"/>
  <c r="G51" i="1373"/>
  <c r="G35" i="1373"/>
  <c r="G43" i="1373"/>
  <c r="G40" i="1372"/>
  <c r="G48" i="1372"/>
  <c r="G45" i="1372"/>
  <c r="G33" i="1372"/>
  <c r="G31" i="1372"/>
  <c r="G41" i="1371"/>
  <c r="G29" i="1371"/>
  <c r="G49" i="1371"/>
  <c r="G33" i="1371"/>
  <c r="G23" i="1371"/>
  <c r="G44" i="1370"/>
  <c r="G36" i="1370"/>
  <c r="G51" i="1370"/>
  <c r="G47" i="1370"/>
  <c r="G53" i="1370"/>
  <c r="G45" i="1370"/>
  <c r="G38" i="1370"/>
  <c r="G51" i="1403"/>
  <c r="G46" i="1403"/>
  <c r="G38" i="1403"/>
  <c r="G40" i="1384"/>
  <c r="G38" i="1384"/>
  <c r="G29" i="1384"/>
  <c r="E27" i="1384"/>
  <c r="G27" i="1384" s="1"/>
  <c r="E25" i="1384"/>
  <c r="G25" i="1384" s="1"/>
  <c r="G50" i="1381"/>
  <c r="G34" i="1381"/>
  <c r="G32" i="1381"/>
  <c r="E28" i="1381"/>
  <c r="G28" i="1381" s="1"/>
  <c r="E26" i="1381"/>
  <c r="G26" i="1381" s="1"/>
  <c r="E24" i="1381"/>
  <c r="G24" i="1381" s="1"/>
  <c r="G21" i="1381"/>
  <c r="G44" i="1380"/>
  <c r="G42" i="1380"/>
  <c r="G49" i="1370"/>
  <c r="G42" i="1370"/>
  <c r="G34" i="1370"/>
  <c r="G53" i="1403"/>
  <c r="G48" i="1403"/>
  <c r="G42" i="1403"/>
  <c r="G34" i="1403"/>
  <c r="G48" i="1384"/>
  <c r="G46" i="1384"/>
  <c r="G33" i="1384"/>
  <c r="G32" i="1384"/>
  <c r="G23" i="1384"/>
  <c r="G20" i="1384"/>
  <c r="G42" i="1381"/>
  <c r="G52" i="1380"/>
  <c r="G50" i="1380"/>
  <c r="G36" i="1380"/>
  <c r="G34" i="1380"/>
  <c r="G48" i="1378"/>
  <c r="G40" i="1378"/>
  <c r="G32" i="1378"/>
  <c r="G21" i="1378"/>
  <c r="G50" i="1376"/>
  <c r="G43" i="1376"/>
  <c r="G36" i="1376"/>
  <c r="G30" i="1376"/>
  <c r="G51" i="1375"/>
  <c r="G47" i="1375"/>
  <c r="G46" i="1375"/>
  <c r="G35" i="1375"/>
  <c r="G47" i="1413"/>
  <c r="G41" i="1413"/>
  <c r="G33" i="1413"/>
  <c r="G23" i="1413"/>
  <c r="G47" i="1374"/>
  <c r="G39" i="1374"/>
  <c r="G20" i="1374"/>
  <c r="G49" i="1373"/>
  <c r="G41" i="1373"/>
  <c r="G33" i="1373"/>
  <c r="G23" i="1373"/>
  <c r="G46" i="1372"/>
  <c r="G38" i="1372"/>
  <c r="G32" i="1372"/>
  <c r="G23" i="1372"/>
  <c r="G47" i="1371"/>
  <c r="G39" i="1371"/>
  <c r="G20" i="1371"/>
  <c r="G50" i="1384"/>
  <c r="G42" i="1384"/>
  <c r="G34" i="1384"/>
  <c r="G30" i="1384"/>
  <c r="G28" i="1384"/>
  <c r="G51" i="1381"/>
  <c r="G46" i="1381"/>
  <c r="G44" i="1381"/>
  <c r="G38" i="1381"/>
  <c r="G36" i="1381"/>
  <c r="G30" i="1381"/>
  <c r="G46" i="1380"/>
  <c r="G38" i="1380"/>
  <c r="G52" i="1378"/>
  <c r="G44" i="1378"/>
  <c r="G36" i="1378"/>
  <c r="G30" i="1378"/>
  <c r="G28" i="1378"/>
  <c r="G26" i="1378"/>
  <c r="G24" i="1378"/>
  <c r="G46" i="1376"/>
  <c r="G40" i="1376"/>
  <c r="G32" i="1376"/>
  <c r="G23" i="1376"/>
  <c r="G21" i="1376"/>
  <c r="G39" i="1375"/>
  <c r="G20" i="1375"/>
  <c r="G51" i="1413"/>
  <c r="G37" i="1413"/>
  <c r="G29" i="1413"/>
  <c r="G51" i="1374"/>
  <c r="G43" i="1374"/>
  <c r="G35" i="1374"/>
  <c r="G25" i="1374"/>
  <c r="G24" i="1374"/>
  <c r="G53" i="1373"/>
  <c r="G45" i="1373"/>
  <c r="G37" i="1373"/>
  <c r="G29" i="1373"/>
  <c r="G51" i="1372"/>
  <c r="G50" i="1372"/>
  <c r="G42" i="1372"/>
  <c r="G41" i="1372"/>
  <c r="G34" i="1372"/>
  <c r="G30" i="1372"/>
  <c r="G29" i="1372"/>
  <c r="G28" i="1372"/>
  <c r="G26" i="1372"/>
  <c r="G24" i="1372"/>
  <c r="G51" i="1371"/>
  <c r="G43" i="1371"/>
  <c r="G35" i="1371"/>
  <c r="G25" i="1371"/>
  <c r="G35" i="1381"/>
  <c r="G29" i="1381"/>
  <c r="G20" i="1381"/>
  <c r="G52" i="1381"/>
  <c r="G33" i="1381"/>
  <c r="G23" i="1381"/>
  <c r="G37" i="1403"/>
  <c r="G33" i="1403"/>
  <c r="G23" i="1403"/>
  <c r="G54" i="1403"/>
  <c r="G49" i="1403"/>
  <c r="G44" i="1403"/>
  <c r="G43" i="1403"/>
  <c r="G39" i="1403"/>
  <c r="G35" i="1403"/>
  <c r="G29" i="1403"/>
  <c r="G28" i="1403"/>
  <c r="G26" i="1403"/>
  <c r="G24" i="1403"/>
  <c r="G20" i="1403"/>
  <c r="G53" i="1384"/>
  <c r="G49" i="1384"/>
  <c r="G45" i="1384"/>
  <c r="G41" i="1384"/>
  <c r="G54" i="1384"/>
  <c r="G51" i="1384"/>
  <c r="G47" i="1384"/>
  <c r="G43" i="1384"/>
  <c r="G39" i="1384"/>
  <c r="G35" i="1384"/>
  <c r="G26" i="1384"/>
  <c r="G24" i="1384"/>
  <c r="G21" i="1384"/>
  <c r="G53" i="1380"/>
  <c r="G49" i="1380"/>
  <c r="G45" i="1380"/>
  <c r="G41" i="1380"/>
  <c r="G37" i="1380"/>
  <c r="G33" i="1380"/>
  <c r="G23" i="1380"/>
  <c r="G54" i="1380"/>
  <c r="G51" i="1380"/>
  <c r="G47" i="1380"/>
  <c r="G43" i="1380"/>
  <c r="G39" i="1380"/>
  <c r="G35" i="1380"/>
  <c r="G29" i="1380"/>
  <c r="G28" i="1380"/>
  <c r="G26" i="1380"/>
  <c r="G24" i="1380"/>
  <c r="G20" i="1380"/>
  <c r="G51" i="1378"/>
  <c r="G47" i="1378"/>
  <c r="G43" i="1378"/>
  <c r="G39" i="1378"/>
  <c r="G35" i="1378"/>
  <c r="G29" i="1378"/>
  <c r="G20" i="1378"/>
  <c r="G53" i="1378"/>
  <c r="G49" i="1378"/>
  <c r="G45" i="1378"/>
  <c r="G41" i="1378"/>
  <c r="G37" i="1378"/>
  <c r="G33" i="1378"/>
  <c r="G23" i="1378"/>
  <c r="G54" i="1376"/>
  <c r="G51" i="1376"/>
  <c r="G47" i="1376"/>
  <c r="G41" i="1376"/>
  <c r="G37" i="1376"/>
  <c r="G33" i="1376"/>
  <c r="G53" i="1376"/>
  <c r="G49" i="1376"/>
  <c r="G39" i="1376"/>
  <c r="G35" i="1376"/>
  <c r="G29" i="1376"/>
  <c r="G52" i="1375"/>
  <c r="G48" i="1375"/>
  <c r="G44" i="1375"/>
  <c r="G43" i="1375"/>
  <c r="G40" i="1375"/>
  <c r="G36" i="1375"/>
  <c r="G32" i="1375"/>
  <c r="G31" i="1375"/>
  <c r="G21" i="1375"/>
  <c r="G50" i="1375"/>
  <c r="G42" i="1375"/>
  <c r="G38" i="1375"/>
  <c r="G34" i="1375"/>
  <c r="G30" i="1375"/>
  <c r="G52" i="1413"/>
  <c r="G48" i="1413"/>
  <c r="G44" i="1413"/>
  <c r="G40" i="1413"/>
  <c r="G36" i="1413"/>
  <c r="G32" i="1413"/>
  <c r="G21" i="1413"/>
  <c r="G50" i="1413"/>
  <c r="G46" i="1413"/>
  <c r="G42" i="1413"/>
  <c r="G38" i="1413"/>
  <c r="G34" i="1413"/>
  <c r="G30" i="1413"/>
  <c r="G25" i="1413"/>
  <c r="G50" i="1374"/>
  <c r="G46" i="1374"/>
  <c r="G42" i="1374"/>
  <c r="G38" i="1374"/>
  <c r="G52" i="1374"/>
  <c r="G48" i="1374"/>
  <c r="G44" i="1374"/>
  <c r="G40" i="1374"/>
  <c r="G36" i="1374"/>
  <c r="G32" i="1374"/>
  <c r="G31" i="1374"/>
  <c r="G29" i="1374"/>
  <c r="G28" i="1374"/>
  <c r="G26" i="1374"/>
  <c r="G21" i="1374"/>
  <c r="G52" i="1373"/>
  <c r="G48" i="1373"/>
  <c r="G44" i="1373"/>
  <c r="G40" i="1373"/>
  <c r="G36" i="1373"/>
  <c r="G32" i="1373"/>
  <c r="G21" i="1373"/>
  <c r="G50" i="1373"/>
  <c r="G46" i="1373"/>
  <c r="G42" i="1373"/>
  <c r="G38" i="1373"/>
  <c r="G34" i="1373"/>
  <c r="G30" i="1373"/>
  <c r="G25" i="1373"/>
  <c r="G49" i="1372"/>
  <c r="G21" i="1372"/>
  <c r="G52" i="1372"/>
  <c r="G47" i="1372"/>
  <c r="G43" i="1372"/>
  <c r="G39" i="1372"/>
  <c r="G35" i="1372"/>
  <c r="G27" i="1372"/>
  <c r="G50" i="1371"/>
  <c r="G46" i="1371"/>
  <c r="G42" i="1371"/>
  <c r="G38" i="1371"/>
  <c r="G34" i="1371"/>
  <c r="G30" i="1371"/>
  <c r="G52" i="1371"/>
  <c r="G48" i="1371"/>
  <c r="G44" i="1371"/>
  <c r="G40" i="1371"/>
  <c r="G36" i="1371"/>
  <c r="G32" i="1371"/>
  <c r="G31" i="1371"/>
  <c r="G21" i="1371"/>
  <c r="G52" i="1370"/>
  <c r="G48" i="1370"/>
  <c r="G41" i="1370"/>
  <c r="G37" i="1370"/>
  <c r="G33" i="1370"/>
  <c r="G23" i="1370"/>
  <c r="G50" i="1370"/>
  <c r="G46" i="1370"/>
  <c r="G43" i="1370"/>
  <c r="G39" i="1370"/>
  <c r="G35" i="1370"/>
  <c r="G29" i="1370"/>
  <c r="G28" i="1370"/>
  <c r="G26" i="1370"/>
  <c r="G24" i="1370"/>
  <c r="G20" i="1370"/>
  <c r="G31" i="1370"/>
  <c r="G27" i="1370"/>
  <c r="G25" i="1370"/>
  <c r="G31" i="1403"/>
  <c r="G27" i="1403"/>
  <c r="G25" i="1403"/>
  <c r="G54" i="1370"/>
  <c r="G54" i="1381"/>
  <c r="G47" i="1381"/>
  <c r="G43" i="1381"/>
  <c r="G39" i="1381"/>
  <c r="G49" i="1381"/>
  <c r="G45" i="1381"/>
  <c r="G41" i="1381"/>
  <c r="G37" i="1381"/>
  <c r="G31" i="1381"/>
  <c r="G27" i="1381"/>
  <c r="G25" i="1381"/>
  <c r="G31" i="1380"/>
  <c r="G25" i="1380"/>
  <c r="G31" i="1378"/>
  <c r="G25" i="1378"/>
  <c r="G44" i="1376"/>
  <c r="G54" i="1375"/>
  <c r="G28" i="1375"/>
  <c r="G26" i="1375"/>
  <c r="G24" i="1375"/>
  <c r="G54" i="1413"/>
  <c r="G28" i="1413"/>
  <c r="G26" i="1413"/>
  <c r="G24" i="1413"/>
  <c r="G54" i="1374"/>
  <c r="G34" i="1374"/>
  <c r="G31" i="1376"/>
  <c r="G27" i="1376"/>
  <c r="G25" i="1376"/>
  <c r="G54" i="1373"/>
  <c r="G28" i="1373"/>
  <c r="G26" i="1373"/>
  <c r="G24" i="1373"/>
  <c r="G54" i="1372"/>
  <c r="G54" i="1371"/>
  <c r="G28" i="1371"/>
  <c r="G26" i="1371"/>
  <c r="G24" i="1371"/>
  <c r="G25" i="1372"/>
  <c r="C73" i="1353"/>
  <c r="C12" i="1370" s="1"/>
  <c r="F46" i="1352"/>
  <c r="N8" i="1357"/>
  <c r="D32" i="1415" s="1"/>
  <c r="E32" i="1415" s="1"/>
  <c r="I21" i="1357" l="1"/>
  <c r="I20" i="1357"/>
  <c r="G61" i="1419"/>
  <c r="H61" i="1419" s="1"/>
  <c r="H58" i="1419"/>
  <c r="E61" i="1418"/>
  <c r="G58" i="1418"/>
  <c r="G112" i="1417"/>
  <c r="C12" i="1414"/>
  <c r="C14" i="1414" s="1"/>
  <c r="C12" i="1417"/>
  <c r="C14" i="1417" s="1"/>
  <c r="G38" i="1415"/>
  <c r="G32" i="1415"/>
  <c r="E33" i="1415"/>
  <c r="E34" i="1415" s="1"/>
  <c r="G34" i="1415" s="1"/>
  <c r="F32" i="1415"/>
  <c r="I8" i="1357"/>
  <c r="G112" i="1414"/>
  <c r="I112" i="1414" s="1"/>
  <c r="G112" i="1373"/>
  <c r="I112" i="1373" s="1"/>
  <c r="G112" i="1374"/>
  <c r="I112" i="1374" s="1"/>
  <c r="G112" i="1380"/>
  <c r="G112" i="1381"/>
  <c r="G112" i="1384"/>
  <c r="G112" i="1403"/>
  <c r="G112" i="1370"/>
  <c r="G112" i="1371"/>
  <c r="I112" i="1371" s="1"/>
  <c r="G112" i="1372"/>
  <c r="G112" i="1413"/>
  <c r="I112" i="1413" s="1"/>
  <c r="G112" i="1375"/>
  <c r="I112" i="1375" s="1"/>
  <c r="G112" i="1376"/>
  <c r="I112" i="1376" s="1"/>
  <c r="G112" i="1378"/>
  <c r="D8" i="1413"/>
  <c r="H208" i="1413"/>
  <c r="H207" i="1413"/>
  <c r="H206" i="1413"/>
  <c r="H202" i="1413"/>
  <c r="H201" i="1413"/>
  <c r="H198" i="1413"/>
  <c r="H196" i="1413"/>
  <c r="F191" i="1413"/>
  <c r="E191" i="1413"/>
  <c r="B191" i="1413"/>
  <c r="F188" i="1413"/>
  <c r="E188" i="1413"/>
  <c r="B188" i="1413"/>
  <c r="E187" i="1413"/>
  <c r="B187" i="1413"/>
  <c r="F186" i="1413"/>
  <c r="E186" i="1413"/>
  <c r="B186" i="1413"/>
  <c r="F185" i="1413"/>
  <c r="E185" i="1413"/>
  <c r="B185" i="1413"/>
  <c r="E184" i="1413"/>
  <c r="B184" i="1413"/>
  <c r="D180" i="1413"/>
  <c r="B161" i="1413"/>
  <c r="H156" i="1413"/>
  <c r="I156" i="1413" s="1"/>
  <c r="E156" i="1413"/>
  <c r="B156" i="1413"/>
  <c r="H155" i="1413"/>
  <c r="I155" i="1413" s="1"/>
  <c r="E155" i="1413"/>
  <c r="B155" i="1413"/>
  <c r="H154" i="1413"/>
  <c r="E154" i="1413"/>
  <c r="B154" i="1413"/>
  <c r="H153" i="1413"/>
  <c r="E153" i="1413"/>
  <c r="B153" i="1413"/>
  <c r="H152" i="1413"/>
  <c r="E152" i="1413"/>
  <c r="B152" i="1413"/>
  <c r="H151" i="1413"/>
  <c r="E151" i="1413"/>
  <c r="B151" i="1413"/>
  <c r="H150" i="1413"/>
  <c r="E150" i="1413"/>
  <c r="B150" i="1413"/>
  <c r="G145" i="1413"/>
  <c r="F145" i="1413"/>
  <c r="E145" i="1413"/>
  <c r="D145" i="1413" s="1"/>
  <c r="B145" i="1413"/>
  <c r="G144" i="1413"/>
  <c r="F144" i="1413"/>
  <c r="E144" i="1413"/>
  <c r="D144" i="1413" s="1"/>
  <c r="B144" i="1413"/>
  <c r="G143" i="1413"/>
  <c r="F143" i="1413"/>
  <c r="E143" i="1413"/>
  <c r="D143" i="1413" s="1"/>
  <c r="B143" i="1413"/>
  <c r="G142" i="1413"/>
  <c r="F142" i="1413"/>
  <c r="E142" i="1413"/>
  <c r="D142" i="1413" s="1"/>
  <c r="B142" i="1413"/>
  <c r="G141" i="1413"/>
  <c r="F141" i="1413"/>
  <c r="E141" i="1413"/>
  <c r="D141" i="1413" s="1"/>
  <c r="B141" i="1413"/>
  <c r="G140" i="1413"/>
  <c r="F140" i="1413"/>
  <c r="E140" i="1413"/>
  <c r="D140" i="1413" s="1"/>
  <c r="B140" i="1413"/>
  <c r="G139" i="1413"/>
  <c r="F139" i="1413"/>
  <c r="E139" i="1413"/>
  <c r="D139" i="1413" s="1"/>
  <c r="B139" i="1413"/>
  <c r="G138" i="1413"/>
  <c r="F138" i="1413"/>
  <c r="E138" i="1413"/>
  <c r="D138" i="1413" s="1"/>
  <c r="B138" i="1413"/>
  <c r="G137" i="1413"/>
  <c r="F137" i="1413"/>
  <c r="E137" i="1413"/>
  <c r="D137" i="1413" s="1"/>
  <c r="B137" i="1413"/>
  <c r="G136" i="1413"/>
  <c r="F136" i="1413"/>
  <c r="E136" i="1413"/>
  <c r="D136" i="1413" s="1"/>
  <c r="B136" i="1413"/>
  <c r="G135" i="1413"/>
  <c r="F135" i="1413"/>
  <c r="E135" i="1413"/>
  <c r="D135" i="1413" s="1"/>
  <c r="B135" i="1413"/>
  <c r="G134" i="1413"/>
  <c r="F134" i="1413"/>
  <c r="E134" i="1413"/>
  <c r="D134" i="1413" s="1"/>
  <c r="B134" i="1413"/>
  <c r="G133" i="1413"/>
  <c r="F133" i="1413"/>
  <c r="E133" i="1413"/>
  <c r="D133" i="1413" s="1"/>
  <c r="B133" i="1413"/>
  <c r="G132" i="1413"/>
  <c r="F132" i="1413"/>
  <c r="E132" i="1413"/>
  <c r="D132" i="1413" s="1"/>
  <c r="B132" i="1413"/>
  <c r="G131" i="1413"/>
  <c r="F131" i="1413"/>
  <c r="E131" i="1413"/>
  <c r="D131" i="1413" s="1"/>
  <c r="B131" i="1413"/>
  <c r="G130" i="1413"/>
  <c r="F130" i="1413"/>
  <c r="E130" i="1413"/>
  <c r="D130" i="1413" s="1"/>
  <c r="B130" i="1413"/>
  <c r="G129" i="1413"/>
  <c r="F129" i="1413"/>
  <c r="E129" i="1413"/>
  <c r="D129" i="1413" s="1"/>
  <c r="B129" i="1413"/>
  <c r="G128" i="1413"/>
  <c r="F128" i="1413"/>
  <c r="E128" i="1413"/>
  <c r="D128" i="1413" s="1"/>
  <c r="B128" i="1413"/>
  <c r="G127" i="1413"/>
  <c r="F127" i="1413"/>
  <c r="E127" i="1413"/>
  <c r="D127" i="1413" s="1"/>
  <c r="B127" i="1413"/>
  <c r="G126" i="1413"/>
  <c r="F126" i="1413"/>
  <c r="E126" i="1413"/>
  <c r="D126" i="1413" s="1"/>
  <c r="B126" i="1413"/>
  <c r="G125" i="1413"/>
  <c r="F125" i="1413"/>
  <c r="E125" i="1413"/>
  <c r="D125" i="1413" s="1"/>
  <c r="B125" i="1413"/>
  <c r="G124" i="1413"/>
  <c r="F124" i="1413"/>
  <c r="B124" i="1413"/>
  <c r="F101" i="1413"/>
  <c r="E101" i="1413"/>
  <c r="B101" i="1413"/>
  <c r="F71" i="1413"/>
  <c r="E71" i="1413"/>
  <c r="B71" i="1413"/>
  <c r="F65" i="1413"/>
  <c r="E65" i="1413"/>
  <c r="D65" i="1413"/>
  <c r="C65" i="1413"/>
  <c r="B65" i="1413"/>
  <c r="F64" i="1413"/>
  <c r="E64" i="1413"/>
  <c r="D64" i="1413"/>
  <c r="C64" i="1413"/>
  <c r="B64" i="1413"/>
  <c r="F63" i="1413"/>
  <c r="E63" i="1413"/>
  <c r="D63" i="1413"/>
  <c r="C63" i="1413"/>
  <c r="B63" i="1413"/>
  <c r="F62" i="1413"/>
  <c r="E62" i="1413"/>
  <c r="D62" i="1413"/>
  <c r="C62" i="1413"/>
  <c r="B62" i="1413"/>
  <c r="F61" i="1413"/>
  <c r="E61" i="1413"/>
  <c r="D61" i="1413"/>
  <c r="C61" i="1413"/>
  <c r="B61" i="1413"/>
  <c r="E60" i="1413"/>
  <c r="D60" i="1413"/>
  <c r="F60" i="1413" s="1"/>
  <c r="C60" i="1413"/>
  <c r="B60" i="1413"/>
  <c r="C55" i="1413"/>
  <c r="F19" i="1413"/>
  <c r="E19" i="1413"/>
  <c r="D19" i="1413"/>
  <c r="B19" i="1413"/>
  <c r="C13" i="1413"/>
  <c r="C12" i="1413"/>
  <c r="D4" i="1413"/>
  <c r="D8" i="1375"/>
  <c r="D8" i="1376"/>
  <c r="D8" i="1378"/>
  <c r="D8" i="1374"/>
  <c r="G61" i="1418" l="1"/>
  <c r="H61" i="1418" s="1"/>
  <c r="H58" i="1418"/>
  <c r="D94" i="1413"/>
  <c r="D96" i="1413"/>
  <c r="D77" i="1413"/>
  <c r="F33" i="1415"/>
  <c r="G33" i="1415"/>
  <c r="E40" i="1415"/>
  <c r="C14" i="1413"/>
  <c r="D186" i="1413"/>
  <c r="I186" i="1413" s="1"/>
  <c r="D187" i="1413"/>
  <c r="D153" i="1413"/>
  <c r="D191" i="1413"/>
  <c r="I191" i="1413" s="1"/>
  <c r="G61" i="1413"/>
  <c r="G65" i="1413"/>
  <c r="G64" i="1413"/>
  <c r="G62" i="1413"/>
  <c r="G19" i="1413"/>
  <c r="G63" i="1413"/>
  <c r="D150" i="1413"/>
  <c r="D154" i="1413"/>
  <c r="D185" i="1413"/>
  <c r="I185" i="1413" s="1"/>
  <c r="G60" i="1413"/>
  <c r="D151" i="1413"/>
  <c r="D155" i="1413"/>
  <c r="D184" i="1413"/>
  <c r="C66" i="1413"/>
  <c r="D152" i="1413"/>
  <c r="D156" i="1413"/>
  <c r="F40" i="1415" l="1"/>
  <c r="G40" i="1415"/>
  <c r="E43" i="1415"/>
  <c r="I71" i="1373"/>
  <c r="F71" i="1373"/>
  <c r="E71" i="1373"/>
  <c r="B71" i="1373"/>
  <c r="F71" i="1374"/>
  <c r="E71" i="1374"/>
  <c r="B71" i="1374"/>
  <c r="I71" i="1375"/>
  <c r="F71" i="1375"/>
  <c r="E71" i="1375"/>
  <c r="B71" i="1375"/>
  <c r="I71" i="1376"/>
  <c r="F71" i="1376"/>
  <c r="E71" i="1376"/>
  <c r="B71" i="1376"/>
  <c r="I71" i="1378"/>
  <c r="F71" i="1378"/>
  <c r="E71" i="1378"/>
  <c r="B71" i="1378"/>
  <c r="I71" i="1380"/>
  <c r="F71" i="1380"/>
  <c r="E71" i="1380"/>
  <c r="B71" i="1380"/>
  <c r="I71" i="1381"/>
  <c r="F71" i="1381"/>
  <c r="E71" i="1381"/>
  <c r="B71" i="1381"/>
  <c r="I71" i="1384"/>
  <c r="F71" i="1384"/>
  <c r="E71" i="1384"/>
  <c r="B71" i="1384"/>
  <c r="I71" i="1403"/>
  <c r="F71" i="1403"/>
  <c r="E71" i="1403"/>
  <c r="B71" i="1403"/>
  <c r="I71" i="1372"/>
  <c r="F71" i="1372"/>
  <c r="E71" i="1372"/>
  <c r="B71" i="1372"/>
  <c r="I71" i="1371"/>
  <c r="F71" i="1371"/>
  <c r="E71" i="1371"/>
  <c r="B71" i="1371"/>
  <c r="B101" i="1371"/>
  <c r="E101" i="1371"/>
  <c r="F101" i="1371"/>
  <c r="F39" i="1353"/>
  <c r="D49" i="1414" s="1"/>
  <c r="F49" i="1414" s="1"/>
  <c r="G49" i="1414" s="1"/>
  <c r="E39" i="1353"/>
  <c r="E63" i="1415" l="1"/>
  <c r="G43" i="1415"/>
  <c r="Q8" i="1357" s="1"/>
  <c r="F43" i="1415"/>
  <c r="F80" i="1414"/>
  <c r="F80" i="1371"/>
  <c r="F80" i="1372"/>
  <c r="F80" i="1374"/>
  <c r="F80" i="1375"/>
  <c r="F80" i="1381"/>
  <c r="F80" i="1403"/>
  <c r="F80" i="1373"/>
  <c r="F80" i="1413"/>
  <c r="F80" i="1376"/>
  <c r="F80" i="1378"/>
  <c r="F80" i="1380"/>
  <c r="F80" i="1384"/>
  <c r="F76" i="1414"/>
  <c r="F76" i="1371"/>
  <c r="F76" i="1372"/>
  <c r="F76" i="1374"/>
  <c r="F76" i="1375"/>
  <c r="F76" i="1381"/>
  <c r="F76" i="1403"/>
  <c r="F76" i="1373"/>
  <c r="F76" i="1413"/>
  <c r="F76" i="1376"/>
  <c r="F76" i="1378"/>
  <c r="F76" i="1380"/>
  <c r="F76" i="1384"/>
  <c r="F35" i="1353"/>
  <c r="D45" i="1414" s="1"/>
  <c r="F45" i="1414" s="1"/>
  <c r="G45" i="1414" s="1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D24" i="1414" s="1"/>
  <c r="E24" i="1414" s="1"/>
  <c r="G24" i="1414" s="1"/>
  <c r="E14" i="1353"/>
  <c r="N16" i="1357"/>
  <c r="D32" i="1405" s="1"/>
  <c r="C16" i="1357"/>
  <c r="C15" i="1357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E8" i="1405"/>
  <c r="C5" i="1405"/>
  <c r="F45" i="1415" l="1"/>
  <c r="P8" i="1357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7" l="1"/>
  <c r="I166" i="1417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/>
  <c r="G36" i="1408" l="1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E15" i="1407"/>
  <c r="F15" i="1407" s="1"/>
  <c r="E33" i="1408"/>
  <c r="E34" i="1408" s="1"/>
  <c r="G34" i="1408" s="1"/>
  <c r="E37" i="1405"/>
  <c r="F37" i="1406"/>
  <c r="E38" i="1406"/>
  <c r="G37" i="1406"/>
  <c r="F33" i="1407" l="1"/>
  <c r="F33" i="1405"/>
  <c r="E37" i="1407"/>
  <c r="F37" i="1407" s="1"/>
  <c r="F14" i="1407"/>
  <c r="G58" i="1415"/>
  <c r="E61" i="1415"/>
  <c r="G37" i="1407"/>
  <c r="G33" i="1410"/>
  <c r="E38" i="1408"/>
  <c r="E40" i="1408" s="1"/>
  <c r="G33" i="1407"/>
  <c r="F32" i="1407"/>
  <c r="F32" i="1408"/>
  <c r="G32" i="1407"/>
  <c r="G33" i="1405"/>
  <c r="G32" i="1405"/>
  <c r="F37" i="1408"/>
  <c r="E14" i="1408"/>
  <c r="F14" i="1408" s="1"/>
  <c r="F32" i="1405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F33" i="1408"/>
  <c r="G33" i="1408"/>
  <c r="G14" i="1405"/>
  <c r="F14" i="1405"/>
  <c r="E15" i="1405"/>
  <c r="F15" i="1405" s="1"/>
  <c r="G37" i="1405"/>
  <c r="F37" i="1405"/>
  <c r="E38" i="1405"/>
  <c r="F38" i="1406"/>
  <c r="G38" i="1406"/>
  <c r="E38" i="1407" l="1"/>
  <c r="E40" i="1407" s="1"/>
  <c r="E43" i="1407" s="1"/>
  <c r="G43" i="1407" s="1"/>
  <c r="Q18" i="1357" s="1"/>
  <c r="R18" i="1357" s="1"/>
  <c r="H58" i="1415"/>
  <c r="G61" i="1415"/>
  <c r="H61" i="1415" s="1"/>
  <c r="F38" i="1408"/>
  <c r="G38" i="1408"/>
  <c r="G14" i="1408"/>
  <c r="E15" i="1408"/>
  <c r="F15" i="1408" s="1"/>
  <c r="G14" i="1410"/>
  <c r="F14" i="1410"/>
  <c r="E34" i="1406"/>
  <c r="G34" i="1406" s="1"/>
  <c r="G33" i="1406"/>
  <c r="F33" i="1406"/>
  <c r="G38" i="1410"/>
  <c r="F38" i="1410"/>
  <c r="E40" i="1410"/>
  <c r="G40" i="1408"/>
  <c r="F40" i="1408"/>
  <c r="E40" i="1405"/>
  <c r="F38" i="1405"/>
  <c r="G38" i="1405"/>
  <c r="E63" i="1407"/>
  <c r="F43" i="1407" l="1"/>
  <c r="F45" i="1407" s="1"/>
  <c r="G38" i="1407"/>
  <c r="F38" i="1407"/>
  <c r="F40" i="1407"/>
  <c r="G40" i="1407"/>
  <c r="E43" i="1408"/>
  <c r="E40" i="1406"/>
  <c r="E43" i="1410"/>
  <c r="G40" i="1410"/>
  <c r="F40" i="1410"/>
  <c r="G40" i="1405"/>
  <c r="F40" i="1405"/>
  <c r="E43" i="1405"/>
  <c r="E50" i="1407"/>
  <c r="E49" i="1407"/>
  <c r="G65" i="1407"/>
  <c r="T18" i="1357" s="1"/>
  <c r="F63" i="1407"/>
  <c r="S18" i="1357" s="1"/>
  <c r="G64" i="1407"/>
  <c r="P18" i="1357" l="1"/>
  <c r="E176" i="1417" s="1"/>
  <c r="I176" i="1417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E176" i="1413" l="1"/>
  <c r="I176" i="1413" s="1"/>
  <c r="E176" i="1375"/>
  <c r="I176" i="1375" s="1"/>
  <c r="E176" i="1376"/>
  <c r="I176" i="1376" s="1"/>
  <c r="E176" i="1370"/>
  <c r="I176" i="1370" s="1"/>
  <c r="E176" i="1384"/>
  <c r="I176" i="1384" s="1"/>
  <c r="E176" i="1374"/>
  <c r="I176" i="1374" s="1"/>
  <c r="E176" i="1372"/>
  <c r="I176" i="1372" s="1"/>
  <c r="E176" i="1403"/>
  <c r="I176" i="1403" s="1"/>
  <c r="E176" i="1380"/>
  <c r="I176" i="1380" s="1"/>
  <c r="E176" i="1373"/>
  <c r="I176" i="1373" s="1"/>
  <c r="E176" i="1414"/>
  <c r="I176" i="1414" s="1"/>
  <c r="E176" i="1381"/>
  <c r="I176" i="1381" s="1"/>
  <c r="E176" i="1378"/>
  <c r="I176" i="1378" s="1"/>
  <c r="E176" i="1371"/>
  <c r="I176" i="1371" s="1"/>
  <c r="Q19" i="1357"/>
  <c r="R19" i="1357" s="1"/>
  <c r="R20" i="1357"/>
  <c r="E49" i="1408"/>
  <c r="F63" i="1408"/>
  <c r="E50" i="1408"/>
  <c r="G64" i="1408"/>
  <c r="G65" i="1408"/>
  <c r="F45" i="1408"/>
  <c r="P19" i="1357"/>
  <c r="F43" i="1406"/>
  <c r="E63" i="1406"/>
  <c r="G43" i="1406"/>
  <c r="Q17" i="1357" s="1"/>
  <c r="R17" i="1357" s="1"/>
  <c r="F45" i="1410"/>
  <c r="P5" i="1357"/>
  <c r="F63" i="1410"/>
  <c r="S5" i="1357" s="1"/>
  <c r="G65" i="1410"/>
  <c r="T5" i="1357" s="1"/>
  <c r="E50" i="1410"/>
  <c r="G64" i="1410"/>
  <c r="E49" i="1410"/>
  <c r="F45" i="1405"/>
  <c r="P16" i="1357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7"/>
  <c r="I174" i="1417" s="1"/>
  <c r="E177" i="1417"/>
  <c r="I177" i="1417" s="1"/>
  <c r="E163" i="1417"/>
  <c r="I163" i="1417" s="1"/>
  <c r="E163" i="1414"/>
  <c r="I163" i="1414" s="1"/>
  <c r="E163" i="1371"/>
  <c r="I163" i="1371" s="1"/>
  <c r="E163" i="1413"/>
  <c r="I163" i="1413" s="1"/>
  <c r="E163" i="1372"/>
  <c r="I163" i="1372" s="1"/>
  <c r="E163" i="1373"/>
  <c r="I163" i="1373" s="1"/>
  <c r="E163" i="1374"/>
  <c r="I163" i="1374" s="1"/>
  <c r="E163" i="1375"/>
  <c r="I163" i="1375" s="1"/>
  <c r="E163" i="1376"/>
  <c r="I163" i="1376" s="1"/>
  <c r="E163" i="1378"/>
  <c r="I163" i="1378" s="1"/>
  <c r="E163" i="1380"/>
  <c r="I163" i="1380" s="1"/>
  <c r="E163" i="1381"/>
  <c r="I163" i="1381" s="1"/>
  <c r="E163" i="1384"/>
  <c r="I163" i="1384" s="1"/>
  <c r="E163" i="1403"/>
  <c r="I163" i="1403" s="1"/>
  <c r="E163" i="1370"/>
  <c r="I163" i="1370" s="1"/>
  <c r="E174" i="1414"/>
  <c r="I174" i="1414" s="1"/>
  <c r="E174" i="1372"/>
  <c r="I174" i="1372" s="1"/>
  <c r="E174" i="1373"/>
  <c r="I174" i="1373" s="1"/>
  <c r="E174" i="1374"/>
  <c r="I174" i="1374" s="1"/>
  <c r="E174" i="1375"/>
  <c r="I174" i="1375" s="1"/>
  <c r="E174" i="1371"/>
  <c r="I174" i="1371" s="1"/>
  <c r="E174" i="1413"/>
  <c r="I174" i="1413" s="1"/>
  <c r="E174" i="1378"/>
  <c r="I174" i="1378" s="1"/>
  <c r="E174" i="1380"/>
  <c r="I174" i="1380" s="1"/>
  <c r="E174" i="1376"/>
  <c r="I174" i="1376" s="1"/>
  <c r="E174" i="1381"/>
  <c r="I174" i="1381" s="1"/>
  <c r="E174" i="1384"/>
  <c r="I174" i="1384" s="1"/>
  <c r="E174" i="1403"/>
  <c r="I174" i="1403" s="1"/>
  <c r="E174" i="1370"/>
  <c r="I174" i="1370" s="1"/>
  <c r="E177" i="1414"/>
  <c r="I177" i="1414" s="1"/>
  <c r="E177" i="1372"/>
  <c r="I177" i="1372" s="1"/>
  <c r="E177" i="1375"/>
  <c r="I177" i="1375" s="1"/>
  <c r="E177" i="1371"/>
  <c r="I177" i="1371" s="1"/>
  <c r="E177" i="1373"/>
  <c r="I177" i="1373" s="1"/>
  <c r="E177" i="1374"/>
  <c r="I177" i="1374" s="1"/>
  <c r="E177" i="1413"/>
  <c r="I177" i="1413" s="1"/>
  <c r="E177" i="1378"/>
  <c r="I177" i="1378" s="1"/>
  <c r="E177" i="1384"/>
  <c r="I177" i="1384" s="1"/>
  <c r="E177" i="1376"/>
  <c r="I177" i="1376" s="1"/>
  <c r="E177" i="1380"/>
  <c r="I177" i="1380" s="1"/>
  <c r="E177" i="1381"/>
  <c r="I177" i="1381" s="1"/>
  <c r="E177" i="1370"/>
  <c r="I177" i="1370" s="1"/>
  <c r="E177" i="1403"/>
  <c r="I177" i="140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7" l="1"/>
  <c r="I175" i="1417" s="1"/>
  <c r="E175" i="1414"/>
  <c r="I175" i="1414" s="1"/>
  <c r="E175" i="1372"/>
  <c r="I175" i="1372" s="1"/>
  <c r="E175" i="1373"/>
  <c r="I175" i="1373" s="1"/>
  <c r="E175" i="1374"/>
  <c r="I175" i="1374" s="1"/>
  <c r="E175" i="1375"/>
  <c r="I175" i="1375" s="1"/>
  <c r="E175" i="1371"/>
  <c r="I175" i="1371" s="1"/>
  <c r="E175" i="1413"/>
  <c r="I175" i="1413" s="1"/>
  <c r="E175" i="1378"/>
  <c r="I175" i="1378" s="1"/>
  <c r="E175" i="1380"/>
  <c r="I175" i="1380" s="1"/>
  <c r="E175" i="1384"/>
  <c r="I175" i="1384" s="1"/>
  <c r="E175" i="1376"/>
  <c r="I175" i="1376" s="1"/>
  <c r="E175" i="1381"/>
  <c r="I175" i="1381" s="1"/>
  <c r="E175" i="1403"/>
  <c r="I175" i="1403" s="1"/>
  <c r="E175" i="1370"/>
  <c r="I175" i="1370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C60" i="1370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50" i="1404"/>
  <c r="F63" i="1404"/>
  <c r="S15" i="1357" s="1"/>
  <c r="G64" i="1404"/>
  <c r="G65" i="1404"/>
  <c r="T15" i="1357" s="1"/>
  <c r="E49" i="1404"/>
  <c r="E173" i="1417" l="1"/>
  <c r="I173" i="1417" s="1"/>
  <c r="E173" i="1414"/>
  <c r="I173" i="1414" s="1"/>
  <c r="E173" i="1373"/>
  <c r="I173" i="1373" s="1"/>
  <c r="E173" i="1374"/>
  <c r="I173" i="1374" s="1"/>
  <c r="E173" i="1371"/>
  <c r="I173" i="1371" s="1"/>
  <c r="E173" i="1372"/>
  <c r="I173" i="1372" s="1"/>
  <c r="E173" i="1413"/>
  <c r="I173" i="1413" s="1"/>
  <c r="E173" i="1375"/>
  <c r="I173" i="1375" s="1"/>
  <c r="E173" i="1376"/>
  <c r="I173" i="1376" s="1"/>
  <c r="E173" i="1378"/>
  <c r="I173" i="1378" s="1"/>
  <c r="E173" i="1380"/>
  <c r="I173" i="1380" s="1"/>
  <c r="E173" i="1381"/>
  <c r="I173" i="1381" s="1"/>
  <c r="E173" i="1384"/>
  <c r="I173" i="1384" s="1"/>
  <c r="E173" i="1403"/>
  <c r="I173" i="1403" s="1"/>
  <c r="E173" i="1370"/>
  <c r="I173" i="1370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H208" i="1403"/>
  <c r="H207" i="1403"/>
  <c r="H206" i="1403"/>
  <c r="H202" i="1403"/>
  <c r="H201" i="1403"/>
  <c r="H198" i="1403"/>
  <c r="H196" i="1403"/>
  <c r="F191" i="1403"/>
  <c r="E191" i="1403"/>
  <c r="B191" i="1403"/>
  <c r="F188" i="1403"/>
  <c r="E188" i="1403"/>
  <c r="B188" i="1403"/>
  <c r="E187" i="1403"/>
  <c r="B187" i="1403"/>
  <c r="F186" i="1403"/>
  <c r="E186" i="1403"/>
  <c r="B186" i="1403"/>
  <c r="F185" i="1403"/>
  <c r="E185" i="1403"/>
  <c r="B185" i="1403"/>
  <c r="E184" i="1403"/>
  <c r="B184" i="1403"/>
  <c r="D180" i="1403"/>
  <c r="B161" i="1403"/>
  <c r="H156" i="1403"/>
  <c r="B156" i="1403"/>
  <c r="H155" i="1403"/>
  <c r="E155" i="1403"/>
  <c r="B155" i="1403"/>
  <c r="H154" i="1403"/>
  <c r="E154" i="1403"/>
  <c r="B154" i="1403"/>
  <c r="H153" i="1403"/>
  <c r="E153" i="1403"/>
  <c r="B153" i="1403"/>
  <c r="H152" i="1403"/>
  <c r="E152" i="1403"/>
  <c r="B152" i="1403"/>
  <c r="H151" i="1403"/>
  <c r="E151" i="1403"/>
  <c r="B151" i="1403"/>
  <c r="H150" i="1403"/>
  <c r="E150" i="1403"/>
  <c r="B150" i="1403"/>
  <c r="G145" i="1403"/>
  <c r="F145" i="1403"/>
  <c r="E145" i="1403"/>
  <c r="D145" i="1403" s="1"/>
  <c r="B145" i="1403"/>
  <c r="G144" i="1403"/>
  <c r="F144" i="1403"/>
  <c r="E144" i="1403"/>
  <c r="D144" i="1403" s="1"/>
  <c r="B144" i="1403"/>
  <c r="G143" i="1403"/>
  <c r="F143" i="1403"/>
  <c r="E143" i="1403"/>
  <c r="D143" i="1403" s="1"/>
  <c r="B143" i="1403"/>
  <c r="G142" i="1403"/>
  <c r="F142" i="1403"/>
  <c r="E142" i="1403"/>
  <c r="D142" i="1403" s="1"/>
  <c r="B142" i="1403"/>
  <c r="G141" i="1403"/>
  <c r="F141" i="1403"/>
  <c r="E141" i="1403"/>
  <c r="D141" i="1403" s="1"/>
  <c r="B141" i="1403"/>
  <c r="G140" i="1403"/>
  <c r="F140" i="1403"/>
  <c r="E140" i="1403"/>
  <c r="D140" i="1403" s="1"/>
  <c r="B140" i="1403"/>
  <c r="G139" i="1403"/>
  <c r="F139" i="1403"/>
  <c r="E139" i="1403"/>
  <c r="D139" i="1403" s="1"/>
  <c r="B139" i="1403"/>
  <c r="G138" i="1403"/>
  <c r="F138" i="1403"/>
  <c r="E138" i="1403"/>
  <c r="D138" i="1403" s="1"/>
  <c r="B138" i="1403"/>
  <c r="G137" i="1403"/>
  <c r="F137" i="1403"/>
  <c r="E137" i="1403"/>
  <c r="D137" i="1403" s="1"/>
  <c r="B137" i="1403"/>
  <c r="G136" i="1403"/>
  <c r="F136" i="1403"/>
  <c r="E136" i="1403"/>
  <c r="D136" i="1403" s="1"/>
  <c r="B136" i="1403"/>
  <c r="G135" i="1403"/>
  <c r="F135" i="1403"/>
  <c r="E135" i="1403"/>
  <c r="D135" i="1403" s="1"/>
  <c r="B135" i="1403"/>
  <c r="G134" i="1403"/>
  <c r="F134" i="1403"/>
  <c r="E134" i="1403"/>
  <c r="D134" i="1403" s="1"/>
  <c r="B134" i="1403"/>
  <c r="G133" i="1403"/>
  <c r="F133" i="1403"/>
  <c r="E133" i="1403"/>
  <c r="D133" i="1403" s="1"/>
  <c r="B133" i="1403"/>
  <c r="G132" i="1403"/>
  <c r="F132" i="1403"/>
  <c r="E132" i="1403"/>
  <c r="D132" i="1403" s="1"/>
  <c r="B132" i="1403"/>
  <c r="G131" i="1403"/>
  <c r="F131" i="1403"/>
  <c r="E131" i="1403"/>
  <c r="D131" i="1403" s="1"/>
  <c r="B131" i="1403"/>
  <c r="G130" i="1403"/>
  <c r="F130" i="1403"/>
  <c r="E130" i="1403"/>
  <c r="D130" i="1403" s="1"/>
  <c r="B130" i="1403"/>
  <c r="G129" i="1403"/>
  <c r="F129" i="1403"/>
  <c r="E129" i="1403"/>
  <c r="D129" i="1403" s="1"/>
  <c r="B129" i="1403"/>
  <c r="G128" i="1403"/>
  <c r="F128" i="1403"/>
  <c r="E128" i="1403"/>
  <c r="D128" i="1403" s="1"/>
  <c r="B128" i="1403"/>
  <c r="G127" i="1403"/>
  <c r="F127" i="1403"/>
  <c r="E127" i="1403"/>
  <c r="D127" i="1403" s="1"/>
  <c r="B127" i="1403"/>
  <c r="G126" i="1403"/>
  <c r="F126" i="1403"/>
  <c r="E126" i="1403"/>
  <c r="D126" i="1403" s="1"/>
  <c r="B126" i="1403"/>
  <c r="G125" i="1403"/>
  <c r="F125" i="1403"/>
  <c r="E125" i="1403"/>
  <c r="D125" i="1403" s="1"/>
  <c r="B125" i="1403"/>
  <c r="G124" i="1403"/>
  <c r="F124" i="1403"/>
  <c r="B124" i="1403"/>
  <c r="F101" i="1403"/>
  <c r="E101" i="1403"/>
  <c r="B101" i="1403"/>
  <c r="F65" i="1403"/>
  <c r="E65" i="1403"/>
  <c r="D65" i="1403"/>
  <c r="C65" i="1403"/>
  <c r="B65" i="1403"/>
  <c r="F64" i="1403"/>
  <c r="E64" i="1403"/>
  <c r="D64" i="1403"/>
  <c r="C64" i="1403"/>
  <c r="B64" i="1403"/>
  <c r="F63" i="1403"/>
  <c r="E63" i="1403"/>
  <c r="D63" i="1403"/>
  <c r="C63" i="1403"/>
  <c r="B63" i="1403"/>
  <c r="F62" i="1403"/>
  <c r="E62" i="1403"/>
  <c r="D62" i="1403"/>
  <c r="C62" i="1403"/>
  <c r="B62" i="1403"/>
  <c r="F61" i="1403"/>
  <c r="E61" i="1403"/>
  <c r="D61" i="1403"/>
  <c r="C61" i="1403"/>
  <c r="B61" i="1403"/>
  <c r="E60" i="1403"/>
  <c r="D60" i="1403"/>
  <c r="C60" i="1403"/>
  <c r="B60" i="1403"/>
  <c r="C55" i="1403"/>
  <c r="F19" i="1403"/>
  <c r="E19" i="1403"/>
  <c r="D19" i="1403"/>
  <c r="B19" i="1403"/>
  <c r="C13" i="1403"/>
  <c r="C12" i="1403"/>
  <c r="D4" i="1403"/>
  <c r="D8" i="1384"/>
  <c r="D4" i="1384"/>
  <c r="D4" i="1381"/>
  <c r="D4" i="1370"/>
  <c r="D4" i="1371"/>
  <c r="D4" i="1372"/>
  <c r="D4" i="1373"/>
  <c r="D4" i="1374"/>
  <c r="D4" i="1375"/>
  <c r="D4" i="1376"/>
  <c r="D4" i="1378"/>
  <c r="D4" i="1380"/>
  <c r="D8" i="1381"/>
  <c r="D8" i="1380"/>
  <c r="D8" i="1373"/>
  <c r="D8" i="1372"/>
  <c r="D8" i="1371"/>
  <c r="D8" i="1370"/>
  <c r="D94" i="1403" l="1"/>
  <c r="D96" i="1403"/>
  <c r="D77" i="1403"/>
  <c r="G61" i="1404"/>
  <c r="H61" i="1404" s="1"/>
  <c r="H58" i="1404"/>
  <c r="C66" i="1403"/>
  <c r="G62" i="1403"/>
  <c r="G64" i="1403"/>
  <c r="G65" i="1403"/>
  <c r="G19" i="1403"/>
  <c r="G61" i="1403"/>
  <c r="G63" i="1403"/>
  <c r="C14" i="1403"/>
  <c r="F60" i="1403"/>
  <c r="G60" i="1403" s="1"/>
  <c r="D191" i="1403"/>
  <c r="I191" i="1403" s="1"/>
  <c r="D186" i="1403"/>
  <c r="I186" i="1403" s="1"/>
  <c r="D184" i="1403"/>
  <c r="D156" i="1403"/>
  <c r="D154" i="1403"/>
  <c r="D152" i="1403"/>
  <c r="D150" i="1403"/>
  <c r="D187" i="1403"/>
  <c r="D185" i="1403"/>
  <c r="I185" i="1403" s="1"/>
  <c r="D155" i="1403"/>
  <c r="D153" i="1403"/>
  <c r="D151" i="1403"/>
  <c r="H208" i="1384"/>
  <c r="H207" i="1384"/>
  <c r="H206" i="1384"/>
  <c r="H202" i="1384"/>
  <c r="H201" i="1384"/>
  <c r="H198" i="1384"/>
  <c r="H196" i="1384"/>
  <c r="F191" i="1384"/>
  <c r="E191" i="1384"/>
  <c r="B191" i="1384"/>
  <c r="F188" i="1384"/>
  <c r="E188" i="1384"/>
  <c r="B188" i="1384"/>
  <c r="E187" i="1384"/>
  <c r="B187" i="1384"/>
  <c r="F186" i="1384"/>
  <c r="E186" i="1384"/>
  <c r="B186" i="1384"/>
  <c r="F185" i="1384"/>
  <c r="E185" i="1384"/>
  <c r="B185" i="1384"/>
  <c r="E184" i="1384"/>
  <c r="B184" i="1384"/>
  <c r="D180" i="1384"/>
  <c r="B161" i="1384"/>
  <c r="H156" i="1384"/>
  <c r="B156" i="1384"/>
  <c r="H155" i="1384"/>
  <c r="E155" i="1384"/>
  <c r="B155" i="1384"/>
  <c r="H154" i="1384"/>
  <c r="E154" i="1384"/>
  <c r="B154" i="1384"/>
  <c r="H153" i="1384"/>
  <c r="E153" i="1384"/>
  <c r="B153" i="1384"/>
  <c r="H152" i="1384"/>
  <c r="E152" i="1384"/>
  <c r="B152" i="1384"/>
  <c r="H151" i="1384"/>
  <c r="E151" i="1384"/>
  <c r="B151" i="1384"/>
  <c r="H150" i="1384"/>
  <c r="E150" i="1384"/>
  <c r="B150" i="1384"/>
  <c r="G145" i="1384"/>
  <c r="F145" i="1384"/>
  <c r="E145" i="1384"/>
  <c r="D145" i="1384" s="1"/>
  <c r="B145" i="1384"/>
  <c r="G144" i="1384"/>
  <c r="F144" i="1384"/>
  <c r="E144" i="1384"/>
  <c r="D144" i="1384" s="1"/>
  <c r="B144" i="1384"/>
  <c r="G143" i="1384"/>
  <c r="F143" i="1384"/>
  <c r="E143" i="1384"/>
  <c r="D143" i="1384" s="1"/>
  <c r="B143" i="1384"/>
  <c r="G142" i="1384"/>
  <c r="F142" i="1384"/>
  <c r="E142" i="1384"/>
  <c r="D142" i="1384" s="1"/>
  <c r="B142" i="1384"/>
  <c r="G141" i="1384"/>
  <c r="F141" i="1384"/>
  <c r="E141" i="1384"/>
  <c r="D141" i="1384" s="1"/>
  <c r="B141" i="1384"/>
  <c r="G140" i="1384"/>
  <c r="F140" i="1384"/>
  <c r="E140" i="1384"/>
  <c r="D140" i="1384" s="1"/>
  <c r="B140" i="1384"/>
  <c r="G139" i="1384"/>
  <c r="F139" i="1384"/>
  <c r="E139" i="1384"/>
  <c r="D139" i="1384" s="1"/>
  <c r="B139" i="1384"/>
  <c r="G138" i="1384"/>
  <c r="F138" i="1384"/>
  <c r="E138" i="1384"/>
  <c r="D138" i="1384" s="1"/>
  <c r="B138" i="1384"/>
  <c r="G137" i="1384"/>
  <c r="F137" i="1384"/>
  <c r="E137" i="1384"/>
  <c r="D137" i="1384" s="1"/>
  <c r="B137" i="1384"/>
  <c r="G136" i="1384"/>
  <c r="F136" i="1384"/>
  <c r="E136" i="1384"/>
  <c r="D136" i="1384" s="1"/>
  <c r="B136" i="1384"/>
  <c r="G135" i="1384"/>
  <c r="F135" i="1384"/>
  <c r="E135" i="1384"/>
  <c r="D135" i="1384" s="1"/>
  <c r="B135" i="1384"/>
  <c r="G134" i="1384"/>
  <c r="F134" i="1384"/>
  <c r="E134" i="1384"/>
  <c r="D134" i="1384" s="1"/>
  <c r="B134" i="1384"/>
  <c r="G133" i="1384"/>
  <c r="F133" i="1384"/>
  <c r="E133" i="1384"/>
  <c r="D133" i="1384" s="1"/>
  <c r="B133" i="1384"/>
  <c r="G132" i="1384"/>
  <c r="F132" i="1384"/>
  <c r="E132" i="1384"/>
  <c r="D132" i="1384" s="1"/>
  <c r="B132" i="1384"/>
  <c r="G131" i="1384"/>
  <c r="F131" i="1384"/>
  <c r="E131" i="1384"/>
  <c r="D131" i="1384" s="1"/>
  <c r="B131" i="1384"/>
  <c r="G130" i="1384"/>
  <c r="F130" i="1384"/>
  <c r="E130" i="1384"/>
  <c r="D130" i="1384" s="1"/>
  <c r="B130" i="1384"/>
  <c r="G129" i="1384"/>
  <c r="F129" i="1384"/>
  <c r="E129" i="1384"/>
  <c r="D129" i="1384" s="1"/>
  <c r="B129" i="1384"/>
  <c r="G128" i="1384"/>
  <c r="F128" i="1384"/>
  <c r="E128" i="1384"/>
  <c r="D128" i="1384" s="1"/>
  <c r="B128" i="1384"/>
  <c r="G127" i="1384"/>
  <c r="F127" i="1384"/>
  <c r="E127" i="1384"/>
  <c r="D127" i="1384" s="1"/>
  <c r="B127" i="1384"/>
  <c r="G126" i="1384"/>
  <c r="F126" i="1384"/>
  <c r="E126" i="1384"/>
  <c r="D126" i="1384" s="1"/>
  <c r="B126" i="1384"/>
  <c r="G125" i="1384"/>
  <c r="F125" i="1384"/>
  <c r="E125" i="1384"/>
  <c r="D125" i="1384" s="1"/>
  <c r="B125" i="1384"/>
  <c r="G124" i="1384"/>
  <c r="F124" i="1384"/>
  <c r="B124" i="1384"/>
  <c r="F101" i="1384"/>
  <c r="E101" i="1384"/>
  <c r="B101" i="1384"/>
  <c r="F65" i="1384"/>
  <c r="E65" i="1384"/>
  <c r="D65" i="1384"/>
  <c r="C65" i="1384"/>
  <c r="B65" i="1384"/>
  <c r="F64" i="1384"/>
  <c r="E64" i="1384"/>
  <c r="D64" i="1384"/>
  <c r="C64" i="1384"/>
  <c r="B64" i="1384"/>
  <c r="F63" i="1384"/>
  <c r="E63" i="1384"/>
  <c r="D63" i="1384"/>
  <c r="C63" i="1384"/>
  <c r="B63" i="1384"/>
  <c r="F62" i="1384"/>
  <c r="E62" i="1384"/>
  <c r="D62" i="1384"/>
  <c r="C62" i="1384"/>
  <c r="B62" i="1384"/>
  <c r="F61" i="1384"/>
  <c r="E61" i="1384"/>
  <c r="D61" i="1384"/>
  <c r="C61" i="1384"/>
  <c r="B61" i="1384"/>
  <c r="E60" i="1384"/>
  <c r="D60" i="1384"/>
  <c r="F60" i="1384" s="1"/>
  <c r="C60" i="1384"/>
  <c r="B60" i="1384"/>
  <c r="C55" i="1384"/>
  <c r="F19" i="1384"/>
  <c r="E19" i="1384"/>
  <c r="D19" i="1384"/>
  <c r="B19" i="1384"/>
  <c r="C13" i="1384"/>
  <c r="C12" i="1384"/>
  <c r="H208" i="1381"/>
  <c r="H207" i="1381"/>
  <c r="H206" i="1381"/>
  <c r="H202" i="1381"/>
  <c r="H201" i="1381"/>
  <c r="H198" i="1381"/>
  <c r="H196" i="1381"/>
  <c r="F191" i="1381"/>
  <c r="E191" i="1381"/>
  <c r="B191" i="1381"/>
  <c r="F188" i="1381"/>
  <c r="E188" i="1381"/>
  <c r="B188" i="1381"/>
  <c r="E187" i="1381"/>
  <c r="B187" i="1381"/>
  <c r="F186" i="1381"/>
  <c r="E186" i="1381"/>
  <c r="B186" i="1381"/>
  <c r="F185" i="1381"/>
  <c r="E185" i="1381"/>
  <c r="B185" i="1381"/>
  <c r="E184" i="1381"/>
  <c r="B184" i="1381"/>
  <c r="D180" i="1381"/>
  <c r="B161" i="1381"/>
  <c r="H156" i="1381"/>
  <c r="B156" i="1381"/>
  <c r="H155" i="1381"/>
  <c r="E155" i="1381"/>
  <c r="B155" i="1381"/>
  <c r="H154" i="1381"/>
  <c r="E154" i="1381"/>
  <c r="B154" i="1381"/>
  <c r="H153" i="1381"/>
  <c r="E153" i="1381"/>
  <c r="B153" i="1381"/>
  <c r="H152" i="1381"/>
  <c r="E152" i="1381"/>
  <c r="B152" i="1381"/>
  <c r="H151" i="1381"/>
  <c r="E151" i="1381"/>
  <c r="B151" i="1381"/>
  <c r="H150" i="1381"/>
  <c r="E150" i="1381"/>
  <c r="B150" i="1381"/>
  <c r="G145" i="1381"/>
  <c r="F145" i="1381"/>
  <c r="E145" i="1381"/>
  <c r="D145" i="1381" s="1"/>
  <c r="B145" i="1381"/>
  <c r="G144" i="1381"/>
  <c r="F144" i="1381"/>
  <c r="E144" i="1381"/>
  <c r="D144" i="1381" s="1"/>
  <c r="B144" i="1381"/>
  <c r="G143" i="1381"/>
  <c r="F143" i="1381"/>
  <c r="E143" i="1381"/>
  <c r="D143" i="1381" s="1"/>
  <c r="B143" i="1381"/>
  <c r="G142" i="1381"/>
  <c r="F142" i="1381"/>
  <c r="E142" i="1381"/>
  <c r="D142" i="1381" s="1"/>
  <c r="B142" i="1381"/>
  <c r="G141" i="1381"/>
  <c r="F141" i="1381"/>
  <c r="E141" i="1381"/>
  <c r="D141" i="1381" s="1"/>
  <c r="B141" i="1381"/>
  <c r="G140" i="1381"/>
  <c r="F140" i="1381"/>
  <c r="E140" i="1381"/>
  <c r="D140" i="1381" s="1"/>
  <c r="B140" i="1381"/>
  <c r="G139" i="1381"/>
  <c r="F139" i="1381"/>
  <c r="E139" i="1381"/>
  <c r="D139" i="1381" s="1"/>
  <c r="B139" i="1381"/>
  <c r="G138" i="1381"/>
  <c r="F138" i="1381"/>
  <c r="E138" i="1381"/>
  <c r="D138" i="1381" s="1"/>
  <c r="B138" i="1381"/>
  <c r="G137" i="1381"/>
  <c r="F137" i="1381"/>
  <c r="E137" i="1381"/>
  <c r="D137" i="1381" s="1"/>
  <c r="B137" i="1381"/>
  <c r="G136" i="1381"/>
  <c r="F136" i="1381"/>
  <c r="E136" i="1381"/>
  <c r="D136" i="1381" s="1"/>
  <c r="B136" i="1381"/>
  <c r="G135" i="1381"/>
  <c r="F135" i="1381"/>
  <c r="E135" i="1381"/>
  <c r="D135" i="1381" s="1"/>
  <c r="B135" i="1381"/>
  <c r="G134" i="1381"/>
  <c r="F134" i="1381"/>
  <c r="E134" i="1381"/>
  <c r="D134" i="1381" s="1"/>
  <c r="B134" i="1381"/>
  <c r="G133" i="1381"/>
  <c r="F133" i="1381"/>
  <c r="E133" i="1381"/>
  <c r="D133" i="1381" s="1"/>
  <c r="B133" i="1381"/>
  <c r="G132" i="1381"/>
  <c r="F132" i="1381"/>
  <c r="E132" i="1381"/>
  <c r="D132" i="1381" s="1"/>
  <c r="B132" i="1381"/>
  <c r="G131" i="1381"/>
  <c r="F131" i="1381"/>
  <c r="E131" i="1381"/>
  <c r="D131" i="1381" s="1"/>
  <c r="B131" i="1381"/>
  <c r="G130" i="1381"/>
  <c r="F130" i="1381"/>
  <c r="E130" i="1381"/>
  <c r="D130" i="1381" s="1"/>
  <c r="B130" i="1381"/>
  <c r="G129" i="1381"/>
  <c r="F129" i="1381"/>
  <c r="E129" i="1381"/>
  <c r="D129" i="1381" s="1"/>
  <c r="B129" i="1381"/>
  <c r="G128" i="1381"/>
  <c r="F128" i="1381"/>
  <c r="E128" i="1381"/>
  <c r="D128" i="1381" s="1"/>
  <c r="B128" i="1381"/>
  <c r="G127" i="1381"/>
  <c r="F127" i="1381"/>
  <c r="E127" i="1381"/>
  <c r="D127" i="1381" s="1"/>
  <c r="B127" i="1381"/>
  <c r="G126" i="1381"/>
  <c r="F126" i="1381"/>
  <c r="E126" i="1381"/>
  <c r="D126" i="1381" s="1"/>
  <c r="B126" i="1381"/>
  <c r="G125" i="1381"/>
  <c r="F125" i="1381"/>
  <c r="E125" i="1381"/>
  <c r="D125" i="1381" s="1"/>
  <c r="B125" i="1381"/>
  <c r="G124" i="1381"/>
  <c r="F124" i="1381"/>
  <c r="B124" i="1381"/>
  <c r="F101" i="1381"/>
  <c r="E101" i="1381"/>
  <c r="B101" i="1381"/>
  <c r="F65" i="1381"/>
  <c r="E65" i="1381"/>
  <c r="D65" i="1381"/>
  <c r="C65" i="1381"/>
  <c r="B65" i="1381"/>
  <c r="F64" i="1381"/>
  <c r="E64" i="1381"/>
  <c r="D64" i="1381"/>
  <c r="C64" i="1381"/>
  <c r="B64" i="1381"/>
  <c r="F63" i="1381"/>
  <c r="E63" i="1381"/>
  <c r="D63" i="1381"/>
  <c r="C63" i="1381"/>
  <c r="B63" i="1381"/>
  <c r="F62" i="1381"/>
  <c r="E62" i="1381"/>
  <c r="D62" i="1381"/>
  <c r="C62" i="1381"/>
  <c r="B62" i="1381"/>
  <c r="F61" i="1381"/>
  <c r="E61" i="1381"/>
  <c r="D61" i="1381"/>
  <c r="C61" i="1381"/>
  <c r="B61" i="1381"/>
  <c r="E60" i="1381"/>
  <c r="D60" i="1381"/>
  <c r="C60" i="1381"/>
  <c r="B60" i="1381"/>
  <c r="C55" i="1381"/>
  <c r="F19" i="1381"/>
  <c r="E19" i="1381"/>
  <c r="D19" i="1381"/>
  <c r="B19" i="1381"/>
  <c r="C13" i="1381"/>
  <c r="C12" i="1381"/>
  <c r="H208" i="1380"/>
  <c r="H207" i="1380"/>
  <c r="H206" i="1380"/>
  <c r="H202" i="1380"/>
  <c r="H201" i="1380"/>
  <c r="H198" i="1380"/>
  <c r="H196" i="1380"/>
  <c r="F191" i="1380"/>
  <c r="E191" i="1380"/>
  <c r="B191" i="1380"/>
  <c r="F188" i="1380"/>
  <c r="E188" i="1380"/>
  <c r="B188" i="1380"/>
  <c r="E187" i="1380"/>
  <c r="B187" i="1380"/>
  <c r="F186" i="1380"/>
  <c r="E186" i="1380"/>
  <c r="B186" i="1380"/>
  <c r="F185" i="1380"/>
  <c r="E185" i="1380"/>
  <c r="B185" i="1380"/>
  <c r="E184" i="1380"/>
  <c r="B184" i="1380"/>
  <c r="D180" i="1380"/>
  <c r="B161" i="1380"/>
  <c r="H156" i="1380"/>
  <c r="B156" i="1380"/>
  <c r="H155" i="1380"/>
  <c r="E155" i="1380"/>
  <c r="B155" i="1380"/>
  <c r="H154" i="1380"/>
  <c r="E154" i="1380"/>
  <c r="B154" i="1380"/>
  <c r="H153" i="1380"/>
  <c r="E153" i="1380"/>
  <c r="B153" i="1380"/>
  <c r="H152" i="1380"/>
  <c r="E152" i="1380"/>
  <c r="B152" i="1380"/>
  <c r="H151" i="1380"/>
  <c r="E151" i="1380"/>
  <c r="B151" i="1380"/>
  <c r="H150" i="1380"/>
  <c r="E150" i="1380"/>
  <c r="B150" i="1380"/>
  <c r="G145" i="1380"/>
  <c r="F145" i="1380"/>
  <c r="E145" i="1380"/>
  <c r="D145" i="1380" s="1"/>
  <c r="B145" i="1380"/>
  <c r="G144" i="1380"/>
  <c r="F144" i="1380"/>
  <c r="E144" i="1380"/>
  <c r="D144" i="1380" s="1"/>
  <c r="B144" i="1380"/>
  <c r="G143" i="1380"/>
  <c r="F143" i="1380"/>
  <c r="E143" i="1380"/>
  <c r="D143" i="1380" s="1"/>
  <c r="B143" i="1380"/>
  <c r="G142" i="1380"/>
  <c r="F142" i="1380"/>
  <c r="E142" i="1380"/>
  <c r="D142" i="1380" s="1"/>
  <c r="B142" i="1380"/>
  <c r="G141" i="1380"/>
  <c r="F141" i="1380"/>
  <c r="E141" i="1380"/>
  <c r="D141" i="1380" s="1"/>
  <c r="B141" i="1380"/>
  <c r="G140" i="1380"/>
  <c r="F140" i="1380"/>
  <c r="E140" i="1380"/>
  <c r="D140" i="1380" s="1"/>
  <c r="B140" i="1380"/>
  <c r="G139" i="1380"/>
  <c r="F139" i="1380"/>
  <c r="E139" i="1380"/>
  <c r="D139" i="1380" s="1"/>
  <c r="B139" i="1380"/>
  <c r="G138" i="1380"/>
  <c r="F138" i="1380"/>
  <c r="E138" i="1380"/>
  <c r="D138" i="1380" s="1"/>
  <c r="B138" i="1380"/>
  <c r="G137" i="1380"/>
  <c r="F137" i="1380"/>
  <c r="E137" i="1380"/>
  <c r="D137" i="1380" s="1"/>
  <c r="B137" i="1380"/>
  <c r="G136" i="1380"/>
  <c r="F136" i="1380"/>
  <c r="E136" i="1380"/>
  <c r="D136" i="1380" s="1"/>
  <c r="B136" i="1380"/>
  <c r="G135" i="1380"/>
  <c r="F135" i="1380"/>
  <c r="E135" i="1380"/>
  <c r="D135" i="1380" s="1"/>
  <c r="B135" i="1380"/>
  <c r="G134" i="1380"/>
  <c r="F134" i="1380"/>
  <c r="E134" i="1380"/>
  <c r="D134" i="1380" s="1"/>
  <c r="B134" i="1380"/>
  <c r="G133" i="1380"/>
  <c r="F133" i="1380"/>
  <c r="E133" i="1380"/>
  <c r="D133" i="1380" s="1"/>
  <c r="B133" i="1380"/>
  <c r="G132" i="1380"/>
  <c r="F132" i="1380"/>
  <c r="E132" i="1380"/>
  <c r="D132" i="1380" s="1"/>
  <c r="B132" i="1380"/>
  <c r="G131" i="1380"/>
  <c r="F131" i="1380"/>
  <c r="E131" i="1380"/>
  <c r="D131" i="1380" s="1"/>
  <c r="B131" i="1380"/>
  <c r="G130" i="1380"/>
  <c r="F130" i="1380"/>
  <c r="E130" i="1380"/>
  <c r="D130" i="1380" s="1"/>
  <c r="B130" i="1380"/>
  <c r="G129" i="1380"/>
  <c r="F129" i="1380"/>
  <c r="E129" i="1380"/>
  <c r="D129" i="1380" s="1"/>
  <c r="B129" i="1380"/>
  <c r="G128" i="1380"/>
  <c r="F128" i="1380"/>
  <c r="E128" i="1380"/>
  <c r="D128" i="1380" s="1"/>
  <c r="B128" i="1380"/>
  <c r="G127" i="1380"/>
  <c r="F127" i="1380"/>
  <c r="E127" i="1380"/>
  <c r="D127" i="1380" s="1"/>
  <c r="B127" i="1380"/>
  <c r="G126" i="1380"/>
  <c r="F126" i="1380"/>
  <c r="E126" i="1380"/>
  <c r="D126" i="1380" s="1"/>
  <c r="B126" i="1380"/>
  <c r="G125" i="1380"/>
  <c r="F125" i="1380"/>
  <c r="E125" i="1380"/>
  <c r="D125" i="1380" s="1"/>
  <c r="B125" i="1380"/>
  <c r="G124" i="1380"/>
  <c r="F124" i="1380"/>
  <c r="B124" i="1380"/>
  <c r="F101" i="1380"/>
  <c r="E101" i="1380"/>
  <c r="B101" i="1380"/>
  <c r="F65" i="1380"/>
  <c r="E65" i="1380"/>
  <c r="D65" i="1380"/>
  <c r="C65" i="1380"/>
  <c r="B65" i="1380"/>
  <c r="F64" i="1380"/>
  <c r="E64" i="1380"/>
  <c r="D64" i="1380"/>
  <c r="C64" i="1380"/>
  <c r="B64" i="1380"/>
  <c r="F63" i="1380"/>
  <c r="E63" i="1380"/>
  <c r="D63" i="1380"/>
  <c r="C63" i="1380"/>
  <c r="B63" i="1380"/>
  <c r="F62" i="1380"/>
  <c r="E62" i="1380"/>
  <c r="D62" i="1380"/>
  <c r="C62" i="1380"/>
  <c r="B62" i="1380"/>
  <c r="F61" i="1380"/>
  <c r="E61" i="1380"/>
  <c r="D61" i="1380"/>
  <c r="C61" i="1380"/>
  <c r="B61" i="1380"/>
  <c r="E60" i="1380"/>
  <c r="D60" i="1380"/>
  <c r="C60" i="1380"/>
  <c r="B60" i="1380"/>
  <c r="C55" i="1380"/>
  <c r="F19" i="1380"/>
  <c r="E19" i="1380"/>
  <c r="D19" i="1380"/>
  <c r="B19" i="1380"/>
  <c r="C13" i="1380"/>
  <c r="C12" i="1380"/>
  <c r="H208" i="1378"/>
  <c r="H207" i="1378"/>
  <c r="H206" i="1378"/>
  <c r="H202" i="1378"/>
  <c r="H201" i="1378"/>
  <c r="H198" i="1378"/>
  <c r="H196" i="1378"/>
  <c r="F191" i="1378"/>
  <c r="E191" i="1378"/>
  <c r="B191" i="1378"/>
  <c r="F188" i="1378"/>
  <c r="E188" i="1378"/>
  <c r="B188" i="1378"/>
  <c r="E187" i="1378"/>
  <c r="B187" i="1378"/>
  <c r="F186" i="1378"/>
  <c r="E186" i="1378"/>
  <c r="B186" i="1378"/>
  <c r="F185" i="1378"/>
  <c r="E185" i="1378"/>
  <c r="B185" i="1378"/>
  <c r="E184" i="1378"/>
  <c r="B184" i="1378"/>
  <c r="D180" i="1378"/>
  <c r="B161" i="1378"/>
  <c r="H156" i="1378"/>
  <c r="B156" i="1378"/>
  <c r="H155" i="1378"/>
  <c r="E155" i="1378"/>
  <c r="B155" i="1378"/>
  <c r="H154" i="1378"/>
  <c r="E154" i="1378"/>
  <c r="B154" i="1378"/>
  <c r="H153" i="1378"/>
  <c r="E153" i="1378"/>
  <c r="B153" i="1378"/>
  <c r="H152" i="1378"/>
  <c r="E152" i="1378"/>
  <c r="B152" i="1378"/>
  <c r="H151" i="1378"/>
  <c r="E151" i="1378"/>
  <c r="B151" i="1378"/>
  <c r="H150" i="1378"/>
  <c r="E150" i="1378"/>
  <c r="B150" i="1378"/>
  <c r="G145" i="1378"/>
  <c r="F145" i="1378"/>
  <c r="E145" i="1378"/>
  <c r="D145" i="1378" s="1"/>
  <c r="B145" i="1378"/>
  <c r="G144" i="1378"/>
  <c r="F144" i="1378"/>
  <c r="E144" i="1378"/>
  <c r="D144" i="1378" s="1"/>
  <c r="B144" i="1378"/>
  <c r="G143" i="1378"/>
  <c r="F143" i="1378"/>
  <c r="E143" i="1378"/>
  <c r="D143" i="1378" s="1"/>
  <c r="B143" i="1378"/>
  <c r="G142" i="1378"/>
  <c r="F142" i="1378"/>
  <c r="E142" i="1378"/>
  <c r="D142" i="1378" s="1"/>
  <c r="B142" i="1378"/>
  <c r="G141" i="1378"/>
  <c r="F141" i="1378"/>
  <c r="E141" i="1378"/>
  <c r="D141" i="1378" s="1"/>
  <c r="B141" i="1378"/>
  <c r="G140" i="1378"/>
  <c r="F140" i="1378"/>
  <c r="E140" i="1378"/>
  <c r="D140" i="1378" s="1"/>
  <c r="B140" i="1378"/>
  <c r="G139" i="1378"/>
  <c r="F139" i="1378"/>
  <c r="E139" i="1378"/>
  <c r="D139" i="1378" s="1"/>
  <c r="B139" i="1378"/>
  <c r="G138" i="1378"/>
  <c r="F138" i="1378"/>
  <c r="E138" i="1378"/>
  <c r="D138" i="1378" s="1"/>
  <c r="B138" i="1378"/>
  <c r="G137" i="1378"/>
  <c r="F137" i="1378"/>
  <c r="E137" i="1378"/>
  <c r="D137" i="1378" s="1"/>
  <c r="B137" i="1378"/>
  <c r="G136" i="1378"/>
  <c r="F136" i="1378"/>
  <c r="E136" i="1378"/>
  <c r="D136" i="1378" s="1"/>
  <c r="B136" i="1378"/>
  <c r="G135" i="1378"/>
  <c r="F135" i="1378"/>
  <c r="E135" i="1378"/>
  <c r="D135" i="1378" s="1"/>
  <c r="B135" i="1378"/>
  <c r="G134" i="1378"/>
  <c r="F134" i="1378"/>
  <c r="E134" i="1378"/>
  <c r="D134" i="1378" s="1"/>
  <c r="B134" i="1378"/>
  <c r="G133" i="1378"/>
  <c r="F133" i="1378"/>
  <c r="E133" i="1378"/>
  <c r="D133" i="1378" s="1"/>
  <c r="B133" i="1378"/>
  <c r="G132" i="1378"/>
  <c r="F132" i="1378"/>
  <c r="E132" i="1378"/>
  <c r="D132" i="1378" s="1"/>
  <c r="B132" i="1378"/>
  <c r="G131" i="1378"/>
  <c r="F131" i="1378"/>
  <c r="E131" i="1378"/>
  <c r="D131" i="1378" s="1"/>
  <c r="B131" i="1378"/>
  <c r="G130" i="1378"/>
  <c r="F130" i="1378"/>
  <c r="E130" i="1378"/>
  <c r="D130" i="1378" s="1"/>
  <c r="B130" i="1378"/>
  <c r="G129" i="1378"/>
  <c r="F129" i="1378"/>
  <c r="E129" i="1378"/>
  <c r="D129" i="1378" s="1"/>
  <c r="B129" i="1378"/>
  <c r="G128" i="1378"/>
  <c r="F128" i="1378"/>
  <c r="E128" i="1378"/>
  <c r="D128" i="1378" s="1"/>
  <c r="B128" i="1378"/>
  <c r="G127" i="1378"/>
  <c r="F127" i="1378"/>
  <c r="E127" i="1378"/>
  <c r="D127" i="1378" s="1"/>
  <c r="B127" i="1378"/>
  <c r="G126" i="1378"/>
  <c r="F126" i="1378"/>
  <c r="E126" i="1378"/>
  <c r="D126" i="1378" s="1"/>
  <c r="B126" i="1378"/>
  <c r="G125" i="1378"/>
  <c r="F125" i="1378"/>
  <c r="E125" i="1378"/>
  <c r="D125" i="1378" s="1"/>
  <c r="B125" i="1378"/>
  <c r="G124" i="1378"/>
  <c r="F124" i="1378"/>
  <c r="B124" i="1378"/>
  <c r="F101" i="1378"/>
  <c r="E101" i="1378"/>
  <c r="B101" i="1378"/>
  <c r="F65" i="1378"/>
  <c r="E65" i="1378"/>
  <c r="D65" i="1378"/>
  <c r="C65" i="1378"/>
  <c r="B65" i="1378"/>
  <c r="F64" i="1378"/>
  <c r="E64" i="1378"/>
  <c r="D64" i="1378"/>
  <c r="C64" i="1378"/>
  <c r="B64" i="1378"/>
  <c r="F63" i="1378"/>
  <c r="E63" i="1378"/>
  <c r="D63" i="1378"/>
  <c r="C63" i="1378"/>
  <c r="B63" i="1378"/>
  <c r="F62" i="1378"/>
  <c r="E62" i="1378"/>
  <c r="D62" i="1378"/>
  <c r="C62" i="1378"/>
  <c r="B62" i="1378"/>
  <c r="F61" i="1378"/>
  <c r="E61" i="1378"/>
  <c r="D61" i="1378"/>
  <c r="C61" i="1378"/>
  <c r="B61" i="1378"/>
  <c r="E60" i="1378"/>
  <c r="D60" i="1378"/>
  <c r="C60" i="1378"/>
  <c r="B60" i="1378"/>
  <c r="C55" i="1378"/>
  <c r="F19" i="1378"/>
  <c r="E19" i="1378"/>
  <c r="D19" i="1378"/>
  <c r="B19" i="1378"/>
  <c r="C13" i="1378"/>
  <c r="C12" i="1378"/>
  <c r="H208" i="1376"/>
  <c r="H207" i="1376"/>
  <c r="H206" i="1376"/>
  <c r="H202" i="1376"/>
  <c r="H201" i="1376"/>
  <c r="H198" i="1376"/>
  <c r="H196" i="1376"/>
  <c r="F191" i="1376"/>
  <c r="E191" i="1376"/>
  <c r="B191" i="1376"/>
  <c r="F188" i="1376"/>
  <c r="E188" i="1376"/>
  <c r="B188" i="1376"/>
  <c r="E187" i="1376"/>
  <c r="B187" i="1376"/>
  <c r="F186" i="1376"/>
  <c r="E186" i="1376"/>
  <c r="B186" i="1376"/>
  <c r="F185" i="1376"/>
  <c r="E185" i="1376"/>
  <c r="B185" i="1376"/>
  <c r="E184" i="1376"/>
  <c r="B184" i="1376"/>
  <c r="D180" i="1376"/>
  <c r="B161" i="1376"/>
  <c r="H156" i="1376"/>
  <c r="B156" i="1376"/>
  <c r="H155" i="1376"/>
  <c r="E155" i="1376"/>
  <c r="B155" i="1376"/>
  <c r="H154" i="1376"/>
  <c r="E154" i="1376"/>
  <c r="B154" i="1376"/>
  <c r="H153" i="1376"/>
  <c r="E153" i="1376"/>
  <c r="B153" i="1376"/>
  <c r="H152" i="1376"/>
  <c r="E152" i="1376"/>
  <c r="B152" i="1376"/>
  <c r="H151" i="1376"/>
  <c r="E151" i="1376"/>
  <c r="B151" i="1376"/>
  <c r="H150" i="1376"/>
  <c r="E150" i="1376"/>
  <c r="B150" i="1376"/>
  <c r="G145" i="1376"/>
  <c r="F145" i="1376"/>
  <c r="E145" i="1376"/>
  <c r="D145" i="1376" s="1"/>
  <c r="B145" i="1376"/>
  <c r="G144" i="1376"/>
  <c r="F144" i="1376"/>
  <c r="E144" i="1376"/>
  <c r="D144" i="1376" s="1"/>
  <c r="B144" i="1376"/>
  <c r="G143" i="1376"/>
  <c r="F143" i="1376"/>
  <c r="E143" i="1376"/>
  <c r="D143" i="1376" s="1"/>
  <c r="B143" i="1376"/>
  <c r="G142" i="1376"/>
  <c r="F142" i="1376"/>
  <c r="E142" i="1376"/>
  <c r="D142" i="1376" s="1"/>
  <c r="B142" i="1376"/>
  <c r="G141" i="1376"/>
  <c r="F141" i="1376"/>
  <c r="E141" i="1376"/>
  <c r="D141" i="1376" s="1"/>
  <c r="B141" i="1376"/>
  <c r="G140" i="1376"/>
  <c r="F140" i="1376"/>
  <c r="E140" i="1376"/>
  <c r="D140" i="1376" s="1"/>
  <c r="B140" i="1376"/>
  <c r="G139" i="1376"/>
  <c r="F139" i="1376"/>
  <c r="E139" i="1376"/>
  <c r="D139" i="1376" s="1"/>
  <c r="B139" i="1376"/>
  <c r="G138" i="1376"/>
  <c r="F138" i="1376"/>
  <c r="E138" i="1376"/>
  <c r="D138" i="1376" s="1"/>
  <c r="B138" i="1376"/>
  <c r="G137" i="1376"/>
  <c r="F137" i="1376"/>
  <c r="E137" i="1376"/>
  <c r="D137" i="1376" s="1"/>
  <c r="B137" i="1376"/>
  <c r="G136" i="1376"/>
  <c r="F136" i="1376"/>
  <c r="E136" i="1376"/>
  <c r="D136" i="1376" s="1"/>
  <c r="B136" i="1376"/>
  <c r="G135" i="1376"/>
  <c r="F135" i="1376"/>
  <c r="E135" i="1376"/>
  <c r="D135" i="1376" s="1"/>
  <c r="B135" i="1376"/>
  <c r="G134" i="1376"/>
  <c r="F134" i="1376"/>
  <c r="E134" i="1376"/>
  <c r="D134" i="1376" s="1"/>
  <c r="B134" i="1376"/>
  <c r="G133" i="1376"/>
  <c r="F133" i="1376"/>
  <c r="E133" i="1376"/>
  <c r="D133" i="1376" s="1"/>
  <c r="B133" i="1376"/>
  <c r="G132" i="1376"/>
  <c r="F132" i="1376"/>
  <c r="E132" i="1376"/>
  <c r="D132" i="1376" s="1"/>
  <c r="B132" i="1376"/>
  <c r="G131" i="1376"/>
  <c r="F131" i="1376"/>
  <c r="E131" i="1376"/>
  <c r="D131" i="1376" s="1"/>
  <c r="B131" i="1376"/>
  <c r="G130" i="1376"/>
  <c r="F130" i="1376"/>
  <c r="E130" i="1376"/>
  <c r="D130" i="1376" s="1"/>
  <c r="B130" i="1376"/>
  <c r="G129" i="1376"/>
  <c r="F129" i="1376"/>
  <c r="E129" i="1376"/>
  <c r="D129" i="1376" s="1"/>
  <c r="B129" i="1376"/>
  <c r="G128" i="1376"/>
  <c r="F128" i="1376"/>
  <c r="E128" i="1376"/>
  <c r="D128" i="1376" s="1"/>
  <c r="B128" i="1376"/>
  <c r="G127" i="1376"/>
  <c r="F127" i="1376"/>
  <c r="E127" i="1376"/>
  <c r="D127" i="1376" s="1"/>
  <c r="B127" i="1376"/>
  <c r="G126" i="1376"/>
  <c r="F126" i="1376"/>
  <c r="E126" i="1376"/>
  <c r="D126" i="1376" s="1"/>
  <c r="B126" i="1376"/>
  <c r="G125" i="1376"/>
  <c r="F125" i="1376"/>
  <c r="E125" i="1376"/>
  <c r="D125" i="1376" s="1"/>
  <c r="B125" i="1376"/>
  <c r="G124" i="1376"/>
  <c r="F124" i="1376"/>
  <c r="B124" i="1376"/>
  <c r="F101" i="1376"/>
  <c r="E101" i="1376"/>
  <c r="B101" i="1376"/>
  <c r="F65" i="1376"/>
  <c r="E65" i="1376"/>
  <c r="D65" i="1376"/>
  <c r="C65" i="1376"/>
  <c r="B65" i="1376"/>
  <c r="F64" i="1376"/>
  <c r="E64" i="1376"/>
  <c r="D64" i="1376"/>
  <c r="C64" i="1376"/>
  <c r="B64" i="1376"/>
  <c r="F63" i="1376"/>
  <c r="E63" i="1376"/>
  <c r="D63" i="1376"/>
  <c r="C63" i="1376"/>
  <c r="B63" i="1376"/>
  <c r="F62" i="1376"/>
  <c r="E62" i="1376"/>
  <c r="D62" i="1376"/>
  <c r="C62" i="1376"/>
  <c r="B62" i="1376"/>
  <c r="F61" i="1376"/>
  <c r="E61" i="1376"/>
  <c r="D61" i="1376"/>
  <c r="C61" i="1376"/>
  <c r="B61" i="1376"/>
  <c r="E60" i="1376"/>
  <c r="D60" i="1376"/>
  <c r="F60" i="1376" s="1"/>
  <c r="C60" i="1376"/>
  <c r="B60" i="1376"/>
  <c r="C55" i="1376"/>
  <c r="F19" i="1376"/>
  <c r="E19" i="1376"/>
  <c r="D19" i="1376"/>
  <c r="B19" i="1376"/>
  <c r="C13" i="1376"/>
  <c r="C12" i="1376"/>
  <c r="H208" i="1375"/>
  <c r="H207" i="1375"/>
  <c r="H206" i="1375"/>
  <c r="H202" i="1375"/>
  <c r="H201" i="1375"/>
  <c r="H198" i="1375"/>
  <c r="H196" i="1375"/>
  <c r="F191" i="1375"/>
  <c r="E191" i="1375"/>
  <c r="B191" i="1375"/>
  <c r="F188" i="1375"/>
  <c r="E188" i="1375"/>
  <c r="B188" i="1375"/>
  <c r="E187" i="1375"/>
  <c r="B187" i="1375"/>
  <c r="F186" i="1375"/>
  <c r="E186" i="1375"/>
  <c r="B186" i="1375"/>
  <c r="F185" i="1375"/>
  <c r="E185" i="1375"/>
  <c r="B185" i="1375"/>
  <c r="E184" i="1375"/>
  <c r="B184" i="1375"/>
  <c r="D180" i="1375"/>
  <c r="B161" i="1375"/>
  <c r="H156" i="1375"/>
  <c r="B156" i="1375"/>
  <c r="H155" i="1375"/>
  <c r="E155" i="1375"/>
  <c r="B155" i="1375"/>
  <c r="H154" i="1375"/>
  <c r="E154" i="1375"/>
  <c r="B154" i="1375"/>
  <c r="H153" i="1375"/>
  <c r="E153" i="1375"/>
  <c r="B153" i="1375"/>
  <c r="H152" i="1375"/>
  <c r="E152" i="1375"/>
  <c r="B152" i="1375"/>
  <c r="H151" i="1375"/>
  <c r="E151" i="1375"/>
  <c r="B151" i="1375"/>
  <c r="H150" i="1375"/>
  <c r="E150" i="1375"/>
  <c r="B150" i="1375"/>
  <c r="G145" i="1375"/>
  <c r="F145" i="1375"/>
  <c r="E145" i="1375"/>
  <c r="D145" i="1375" s="1"/>
  <c r="B145" i="1375"/>
  <c r="G144" i="1375"/>
  <c r="F144" i="1375"/>
  <c r="E144" i="1375"/>
  <c r="D144" i="1375" s="1"/>
  <c r="B144" i="1375"/>
  <c r="G143" i="1375"/>
  <c r="F143" i="1375"/>
  <c r="E143" i="1375"/>
  <c r="D143" i="1375" s="1"/>
  <c r="B143" i="1375"/>
  <c r="G142" i="1375"/>
  <c r="F142" i="1375"/>
  <c r="E142" i="1375"/>
  <c r="D142" i="1375" s="1"/>
  <c r="B142" i="1375"/>
  <c r="G141" i="1375"/>
  <c r="F141" i="1375"/>
  <c r="E141" i="1375"/>
  <c r="D141" i="1375" s="1"/>
  <c r="B141" i="1375"/>
  <c r="G140" i="1375"/>
  <c r="F140" i="1375"/>
  <c r="E140" i="1375"/>
  <c r="D140" i="1375" s="1"/>
  <c r="B140" i="1375"/>
  <c r="G139" i="1375"/>
  <c r="F139" i="1375"/>
  <c r="E139" i="1375"/>
  <c r="D139" i="1375" s="1"/>
  <c r="B139" i="1375"/>
  <c r="G138" i="1375"/>
  <c r="F138" i="1375"/>
  <c r="E138" i="1375"/>
  <c r="D138" i="1375" s="1"/>
  <c r="B138" i="1375"/>
  <c r="G137" i="1375"/>
  <c r="F137" i="1375"/>
  <c r="E137" i="1375"/>
  <c r="D137" i="1375" s="1"/>
  <c r="B137" i="1375"/>
  <c r="G136" i="1375"/>
  <c r="F136" i="1375"/>
  <c r="E136" i="1375"/>
  <c r="D136" i="1375" s="1"/>
  <c r="B136" i="1375"/>
  <c r="G135" i="1375"/>
  <c r="F135" i="1375"/>
  <c r="E135" i="1375"/>
  <c r="D135" i="1375" s="1"/>
  <c r="B135" i="1375"/>
  <c r="G134" i="1375"/>
  <c r="F134" i="1375"/>
  <c r="E134" i="1375"/>
  <c r="D134" i="1375" s="1"/>
  <c r="B134" i="1375"/>
  <c r="G133" i="1375"/>
  <c r="F133" i="1375"/>
  <c r="E133" i="1375"/>
  <c r="D133" i="1375" s="1"/>
  <c r="B133" i="1375"/>
  <c r="G132" i="1375"/>
  <c r="F132" i="1375"/>
  <c r="E132" i="1375"/>
  <c r="D132" i="1375" s="1"/>
  <c r="B132" i="1375"/>
  <c r="G131" i="1375"/>
  <c r="F131" i="1375"/>
  <c r="E131" i="1375"/>
  <c r="D131" i="1375" s="1"/>
  <c r="B131" i="1375"/>
  <c r="G130" i="1375"/>
  <c r="F130" i="1375"/>
  <c r="E130" i="1375"/>
  <c r="D130" i="1375" s="1"/>
  <c r="B130" i="1375"/>
  <c r="G129" i="1375"/>
  <c r="F129" i="1375"/>
  <c r="E129" i="1375"/>
  <c r="D129" i="1375" s="1"/>
  <c r="B129" i="1375"/>
  <c r="G128" i="1375"/>
  <c r="F128" i="1375"/>
  <c r="E128" i="1375"/>
  <c r="D128" i="1375" s="1"/>
  <c r="B128" i="1375"/>
  <c r="G127" i="1375"/>
  <c r="F127" i="1375"/>
  <c r="E127" i="1375"/>
  <c r="D127" i="1375" s="1"/>
  <c r="B127" i="1375"/>
  <c r="G126" i="1375"/>
  <c r="F126" i="1375"/>
  <c r="E126" i="1375"/>
  <c r="D126" i="1375" s="1"/>
  <c r="B126" i="1375"/>
  <c r="G125" i="1375"/>
  <c r="F125" i="1375"/>
  <c r="E125" i="1375"/>
  <c r="D125" i="1375" s="1"/>
  <c r="B125" i="1375"/>
  <c r="G124" i="1375"/>
  <c r="F124" i="1375"/>
  <c r="B124" i="1375"/>
  <c r="F101" i="1375"/>
  <c r="E101" i="1375"/>
  <c r="B101" i="1375"/>
  <c r="F65" i="1375"/>
  <c r="E65" i="1375"/>
  <c r="D65" i="1375"/>
  <c r="C65" i="1375"/>
  <c r="B65" i="1375"/>
  <c r="F64" i="1375"/>
  <c r="E64" i="1375"/>
  <c r="D64" i="1375"/>
  <c r="C64" i="1375"/>
  <c r="B64" i="1375"/>
  <c r="F63" i="1375"/>
  <c r="E63" i="1375"/>
  <c r="D63" i="1375"/>
  <c r="C63" i="1375"/>
  <c r="B63" i="1375"/>
  <c r="F62" i="1375"/>
  <c r="E62" i="1375"/>
  <c r="D62" i="1375"/>
  <c r="C62" i="1375"/>
  <c r="B62" i="1375"/>
  <c r="F61" i="1375"/>
  <c r="E61" i="1375"/>
  <c r="C61" i="1375"/>
  <c r="B61" i="1375"/>
  <c r="E60" i="1375"/>
  <c r="C60" i="1375"/>
  <c r="B60" i="1375"/>
  <c r="C55" i="1375"/>
  <c r="F19" i="1375"/>
  <c r="E19" i="1375"/>
  <c r="B19" i="1375"/>
  <c r="C13" i="1375"/>
  <c r="C12" i="1375"/>
  <c r="H208" i="1374"/>
  <c r="H207" i="1374"/>
  <c r="H206" i="1374"/>
  <c r="H202" i="1374"/>
  <c r="H201" i="1374"/>
  <c r="H198" i="1374"/>
  <c r="H196" i="1374"/>
  <c r="F191" i="1374"/>
  <c r="E191" i="1374"/>
  <c r="B191" i="1374"/>
  <c r="F188" i="1374"/>
  <c r="E188" i="1374"/>
  <c r="B188" i="1374"/>
  <c r="E187" i="1374"/>
  <c r="B187" i="1374"/>
  <c r="F186" i="1374"/>
  <c r="E186" i="1374"/>
  <c r="B186" i="1374"/>
  <c r="F185" i="1374"/>
  <c r="E185" i="1374"/>
  <c r="B185" i="1374"/>
  <c r="E184" i="1374"/>
  <c r="B184" i="1374"/>
  <c r="D180" i="1374"/>
  <c r="B161" i="1374"/>
  <c r="H156" i="1374"/>
  <c r="B156" i="1374"/>
  <c r="H155" i="1374"/>
  <c r="E155" i="1374"/>
  <c r="B155" i="1374"/>
  <c r="H154" i="1374"/>
  <c r="E154" i="1374"/>
  <c r="B154" i="1374"/>
  <c r="H153" i="1374"/>
  <c r="E153" i="1374"/>
  <c r="B153" i="1374"/>
  <c r="H152" i="1374"/>
  <c r="E152" i="1374"/>
  <c r="B152" i="1374"/>
  <c r="H151" i="1374"/>
  <c r="E151" i="1374"/>
  <c r="B151" i="1374"/>
  <c r="H150" i="1374"/>
  <c r="E150" i="1374"/>
  <c r="B150" i="1374"/>
  <c r="G145" i="1374"/>
  <c r="F145" i="1374"/>
  <c r="E145" i="1374"/>
  <c r="D145" i="1374" s="1"/>
  <c r="B145" i="1374"/>
  <c r="G144" i="1374"/>
  <c r="F144" i="1374"/>
  <c r="E144" i="1374"/>
  <c r="D144" i="1374" s="1"/>
  <c r="B144" i="1374"/>
  <c r="G143" i="1374"/>
  <c r="F143" i="1374"/>
  <c r="E143" i="1374"/>
  <c r="D143" i="1374" s="1"/>
  <c r="B143" i="1374"/>
  <c r="G142" i="1374"/>
  <c r="F142" i="1374"/>
  <c r="E142" i="1374"/>
  <c r="D142" i="1374" s="1"/>
  <c r="B142" i="1374"/>
  <c r="G141" i="1374"/>
  <c r="F141" i="1374"/>
  <c r="E141" i="1374"/>
  <c r="D141" i="1374" s="1"/>
  <c r="B141" i="1374"/>
  <c r="G140" i="1374"/>
  <c r="F140" i="1374"/>
  <c r="E140" i="1374"/>
  <c r="D140" i="1374" s="1"/>
  <c r="B140" i="1374"/>
  <c r="G139" i="1374"/>
  <c r="F139" i="1374"/>
  <c r="E139" i="1374"/>
  <c r="D139" i="1374" s="1"/>
  <c r="B139" i="1374"/>
  <c r="G138" i="1374"/>
  <c r="F138" i="1374"/>
  <c r="E138" i="1374"/>
  <c r="D138" i="1374" s="1"/>
  <c r="B138" i="1374"/>
  <c r="G137" i="1374"/>
  <c r="F137" i="1374"/>
  <c r="E137" i="1374"/>
  <c r="D137" i="1374" s="1"/>
  <c r="B137" i="1374"/>
  <c r="G136" i="1374"/>
  <c r="F136" i="1374"/>
  <c r="E136" i="1374"/>
  <c r="D136" i="1374" s="1"/>
  <c r="B136" i="1374"/>
  <c r="G135" i="1374"/>
  <c r="F135" i="1374"/>
  <c r="E135" i="1374"/>
  <c r="D135" i="1374" s="1"/>
  <c r="B135" i="1374"/>
  <c r="G134" i="1374"/>
  <c r="F134" i="1374"/>
  <c r="E134" i="1374"/>
  <c r="D134" i="1374" s="1"/>
  <c r="B134" i="1374"/>
  <c r="G133" i="1374"/>
  <c r="F133" i="1374"/>
  <c r="E133" i="1374"/>
  <c r="D133" i="1374" s="1"/>
  <c r="B133" i="1374"/>
  <c r="G132" i="1374"/>
  <c r="F132" i="1374"/>
  <c r="E132" i="1374"/>
  <c r="D132" i="1374" s="1"/>
  <c r="B132" i="1374"/>
  <c r="G131" i="1374"/>
  <c r="F131" i="1374"/>
  <c r="E131" i="1374"/>
  <c r="D131" i="1374" s="1"/>
  <c r="B131" i="1374"/>
  <c r="G130" i="1374"/>
  <c r="F130" i="1374"/>
  <c r="E130" i="1374"/>
  <c r="D130" i="1374" s="1"/>
  <c r="B130" i="1374"/>
  <c r="G129" i="1374"/>
  <c r="F129" i="1374"/>
  <c r="E129" i="1374"/>
  <c r="D129" i="1374" s="1"/>
  <c r="B129" i="1374"/>
  <c r="G128" i="1374"/>
  <c r="F128" i="1374"/>
  <c r="E128" i="1374"/>
  <c r="D128" i="1374" s="1"/>
  <c r="B128" i="1374"/>
  <c r="G127" i="1374"/>
  <c r="F127" i="1374"/>
  <c r="E127" i="1374"/>
  <c r="D127" i="1374" s="1"/>
  <c r="B127" i="1374"/>
  <c r="G126" i="1374"/>
  <c r="F126" i="1374"/>
  <c r="E126" i="1374"/>
  <c r="D126" i="1374" s="1"/>
  <c r="B126" i="1374"/>
  <c r="G125" i="1374"/>
  <c r="F125" i="1374"/>
  <c r="E125" i="1374"/>
  <c r="D125" i="1374" s="1"/>
  <c r="B125" i="1374"/>
  <c r="G124" i="1374"/>
  <c r="F124" i="1374"/>
  <c r="B124" i="1374"/>
  <c r="F101" i="1374"/>
  <c r="E101" i="1374"/>
  <c r="B101" i="1374"/>
  <c r="F65" i="1374"/>
  <c r="E65" i="1374"/>
  <c r="D65" i="1374"/>
  <c r="C65" i="1374"/>
  <c r="B65" i="1374"/>
  <c r="F64" i="1374"/>
  <c r="E64" i="1374"/>
  <c r="D64" i="1374"/>
  <c r="C64" i="1374"/>
  <c r="B64" i="1374"/>
  <c r="F63" i="1374"/>
  <c r="E63" i="1374"/>
  <c r="D63" i="1374"/>
  <c r="C63" i="1374"/>
  <c r="B63" i="1374"/>
  <c r="F62" i="1374"/>
  <c r="E62" i="1374"/>
  <c r="D62" i="1374"/>
  <c r="C62" i="1374"/>
  <c r="B62" i="1374"/>
  <c r="F61" i="1374"/>
  <c r="E61" i="1374"/>
  <c r="D61" i="1374"/>
  <c r="C61" i="1374"/>
  <c r="B61" i="1374"/>
  <c r="E60" i="1374"/>
  <c r="D60" i="1374"/>
  <c r="C60" i="1374"/>
  <c r="B60" i="1374"/>
  <c r="C55" i="1374"/>
  <c r="F19" i="1374"/>
  <c r="E19" i="1374"/>
  <c r="D19" i="1374"/>
  <c r="B19" i="1374"/>
  <c r="C13" i="1374"/>
  <c r="C12" i="1374"/>
  <c r="H208" i="1373"/>
  <c r="H207" i="1373"/>
  <c r="H206" i="1373"/>
  <c r="H202" i="1373"/>
  <c r="H201" i="1373"/>
  <c r="H198" i="1373"/>
  <c r="H196" i="1373"/>
  <c r="F191" i="1373"/>
  <c r="E191" i="1373"/>
  <c r="B191" i="1373"/>
  <c r="F188" i="1373"/>
  <c r="E188" i="1373"/>
  <c r="B188" i="1373"/>
  <c r="E187" i="1373"/>
  <c r="B187" i="1373"/>
  <c r="F186" i="1373"/>
  <c r="E186" i="1373"/>
  <c r="B186" i="1373"/>
  <c r="F185" i="1373"/>
  <c r="E185" i="1373"/>
  <c r="B185" i="1373"/>
  <c r="E184" i="1373"/>
  <c r="B184" i="1373"/>
  <c r="D180" i="1373"/>
  <c r="B161" i="1373"/>
  <c r="H156" i="1373"/>
  <c r="B156" i="1373"/>
  <c r="H155" i="1373"/>
  <c r="E155" i="1373"/>
  <c r="B155" i="1373"/>
  <c r="H154" i="1373"/>
  <c r="E154" i="1373"/>
  <c r="B154" i="1373"/>
  <c r="H153" i="1373"/>
  <c r="E153" i="1373"/>
  <c r="B153" i="1373"/>
  <c r="H152" i="1373"/>
  <c r="E152" i="1373"/>
  <c r="B152" i="1373"/>
  <c r="H151" i="1373"/>
  <c r="E151" i="1373"/>
  <c r="B151" i="1373"/>
  <c r="H150" i="1373"/>
  <c r="E150" i="1373"/>
  <c r="B150" i="1373"/>
  <c r="G145" i="1373"/>
  <c r="F145" i="1373"/>
  <c r="E145" i="1373"/>
  <c r="D145" i="1373" s="1"/>
  <c r="B145" i="1373"/>
  <c r="G144" i="1373"/>
  <c r="F144" i="1373"/>
  <c r="E144" i="1373"/>
  <c r="D144" i="1373" s="1"/>
  <c r="B144" i="1373"/>
  <c r="G143" i="1373"/>
  <c r="F143" i="1373"/>
  <c r="E143" i="1373"/>
  <c r="D143" i="1373" s="1"/>
  <c r="B143" i="1373"/>
  <c r="G142" i="1373"/>
  <c r="F142" i="1373"/>
  <c r="E142" i="1373"/>
  <c r="D142" i="1373" s="1"/>
  <c r="B142" i="1373"/>
  <c r="G141" i="1373"/>
  <c r="F141" i="1373"/>
  <c r="E141" i="1373"/>
  <c r="D141" i="1373" s="1"/>
  <c r="B141" i="1373"/>
  <c r="G140" i="1373"/>
  <c r="F140" i="1373"/>
  <c r="E140" i="1373"/>
  <c r="D140" i="1373" s="1"/>
  <c r="B140" i="1373"/>
  <c r="G139" i="1373"/>
  <c r="F139" i="1373"/>
  <c r="E139" i="1373"/>
  <c r="D139" i="1373" s="1"/>
  <c r="B139" i="1373"/>
  <c r="G138" i="1373"/>
  <c r="F138" i="1373"/>
  <c r="E138" i="1373"/>
  <c r="D138" i="1373" s="1"/>
  <c r="B138" i="1373"/>
  <c r="G137" i="1373"/>
  <c r="F137" i="1373"/>
  <c r="E137" i="1373"/>
  <c r="D137" i="1373" s="1"/>
  <c r="B137" i="1373"/>
  <c r="G136" i="1373"/>
  <c r="F136" i="1373"/>
  <c r="E136" i="1373"/>
  <c r="D136" i="1373" s="1"/>
  <c r="B136" i="1373"/>
  <c r="G135" i="1373"/>
  <c r="F135" i="1373"/>
  <c r="E135" i="1373"/>
  <c r="D135" i="1373" s="1"/>
  <c r="B135" i="1373"/>
  <c r="G134" i="1373"/>
  <c r="F134" i="1373"/>
  <c r="E134" i="1373"/>
  <c r="D134" i="1373" s="1"/>
  <c r="B134" i="1373"/>
  <c r="G133" i="1373"/>
  <c r="F133" i="1373"/>
  <c r="E133" i="1373"/>
  <c r="D133" i="1373" s="1"/>
  <c r="B133" i="1373"/>
  <c r="G132" i="1373"/>
  <c r="F132" i="1373"/>
  <c r="E132" i="1373"/>
  <c r="D132" i="1373" s="1"/>
  <c r="B132" i="1373"/>
  <c r="G131" i="1373"/>
  <c r="F131" i="1373"/>
  <c r="E131" i="1373"/>
  <c r="D131" i="1373" s="1"/>
  <c r="B131" i="1373"/>
  <c r="G130" i="1373"/>
  <c r="F130" i="1373"/>
  <c r="E130" i="1373"/>
  <c r="D130" i="1373" s="1"/>
  <c r="B130" i="1373"/>
  <c r="G129" i="1373"/>
  <c r="F129" i="1373"/>
  <c r="E129" i="1373"/>
  <c r="D129" i="1373" s="1"/>
  <c r="B129" i="1373"/>
  <c r="G128" i="1373"/>
  <c r="F128" i="1373"/>
  <c r="E128" i="1373"/>
  <c r="D128" i="1373" s="1"/>
  <c r="B128" i="1373"/>
  <c r="G127" i="1373"/>
  <c r="F127" i="1373"/>
  <c r="E127" i="1373"/>
  <c r="D127" i="1373" s="1"/>
  <c r="B127" i="1373"/>
  <c r="G126" i="1373"/>
  <c r="F126" i="1373"/>
  <c r="E126" i="1373"/>
  <c r="D126" i="1373" s="1"/>
  <c r="B126" i="1373"/>
  <c r="G125" i="1373"/>
  <c r="F125" i="1373"/>
  <c r="E125" i="1373"/>
  <c r="D125" i="1373" s="1"/>
  <c r="B125" i="1373"/>
  <c r="G124" i="1373"/>
  <c r="F124" i="1373"/>
  <c r="B124" i="1373"/>
  <c r="F101" i="1373"/>
  <c r="E101" i="1373"/>
  <c r="B101" i="1373"/>
  <c r="F65" i="1373"/>
  <c r="E65" i="1373"/>
  <c r="D65" i="1373"/>
  <c r="C65" i="1373"/>
  <c r="B65" i="1373"/>
  <c r="F64" i="1373"/>
  <c r="E64" i="1373"/>
  <c r="D64" i="1373"/>
  <c r="C64" i="1373"/>
  <c r="B64" i="1373"/>
  <c r="F63" i="1373"/>
  <c r="E63" i="1373"/>
  <c r="D63" i="1373"/>
  <c r="C63" i="1373"/>
  <c r="B63" i="1373"/>
  <c r="F62" i="1373"/>
  <c r="E62" i="1373"/>
  <c r="D62" i="1373"/>
  <c r="C62" i="1373"/>
  <c r="B62" i="1373"/>
  <c r="F61" i="1373"/>
  <c r="E61" i="1373"/>
  <c r="D61" i="1373"/>
  <c r="C61" i="1373"/>
  <c r="B61" i="1373"/>
  <c r="E60" i="1373"/>
  <c r="D60" i="1373"/>
  <c r="C60" i="1373"/>
  <c r="B60" i="1373"/>
  <c r="C55" i="1373"/>
  <c r="F19" i="1373"/>
  <c r="E19" i="1373"/>
  <c r="D19" i="1373"/>
  <c r="B19" i="1373"/>
  <c r="C13" i="1373"/>
  <c r="C12" i="1373"/>
  <c r="H208" i="1372"/>
  <c r="H207" i="1372"/>
  <c r="H206" i="1372"/>
  <c r="H202" i="1372"/>
  <c r="H201" i="1372"/>
  <c r="H198" i="1372"/>
  <c r="H196" i="1372"/>
  <c r="F191" i="1372"/>
  <c r="E191" i="1372"/>
  <c r="B191" i="1372"/>
  <c r="F188" i="1372"/>
  <c r="E188" i="1372"/>
  <c r="B188" i="1372"/>
  <c r="E187" i="1372"/>
  <c r="B187" i="1372"/>
  <c r="F186" i="1372"/>
  <c r="E186" i="1372"/>
  <c r="B186" i="1372"/>
  <c r="F185" i="1372"/>
  <c r="E185" i="1372"/>
  <c r="B185" i="1372"/>
  <c r="E184" i="1372"/>
  <c r="B184" i="1372"/>
  <c r="D180" i="1372"/>
  <c r="B161" i="1372"/>
  <c r="H156" i="1372"/>
  <c r="B156" i="1372"/>
  <c r="H155" i="1372"/>
  <c r="E155" i="1372"/>
  <c r="B155" i="1372"/>
  <c r="H154" i="1372"/>
  <c r="E154" i="1372"/>
  <c r="B154" i="1372"/>
  <c r="H153" i="1372"/>
  <c r="E153" i="1372"/>
  <c r="B153" i="1372"/>
  <c r="H152" i="1372"/>
  <c r="E152" i="1372"/>
  <c r="B152" i="1372"/>
  <c r="H151" i="1372"/>
  <c r="E151" i="1372"/>
  <c r="B151" i="1372"/>
  <c r="H150" i="1372"/>
  <c r="E150" i="1372"/>
  <c r="B150" i="1372"/>
  <c r="G145" i="1372"/>
  <c r="F145" i="1372"/>
  <c r="E145" i="1372"/>
  <c r="D145" i="1372" s="1"/>
  <c r="B145" i="1372"/>
  <c r="G144" i="1372"/>
  <c r="F144" i="1372"/>
  <c r="E144" i="1372"/>
  <c r="D144" i="1372" s="1"/>
  <c r="B144" i="1372"/>
  <c r="G143" i="1372"/>
  <c r="F143" i="1372"/>
  <c r="E143" i="1372"/>
  <c r="D143" i="1372" s="1"/>
  <c r="B143" i="1372"/>
  <c r="G142" i="1372"/>
  <c r="F142" i="1372"/>
  <c r="E142" i="1372"/>
  <c r="D142" i="1372" s="1"/>
  <c r="B142" i="1372"/>
  <c r="G141" i="1372"/>
  <c r="F141" i="1372"/>
  <c r="E141" i="1372"/>
  <c r="D141" i="1372" s="1"/>
  <c r="B141" i="1372"/>
  <c r="G140" i="1372"/>
  <c r="F140" i="1372"/>
  <c r="E140" i="1372"/>
  <c r="D140" i="1372" s="1"/>
  <c r="B140" i="1372"/>
  <c r="G139" i="1372"/>
  <c r="F139" i="1372"/>
  <c r="E139" i="1372"/>
  <c r="D139" i="1372" s="1"/>
  <c r="B139" i="1372"/>
  <c r="G138" i="1372"/>
  <c r="F138" i="1372"/>
  <c r="E138" i="1372"/>
  <c r="D138" i="1372" s="1"/>
  <c r="B138" i="1372"/>
  <c r="G137" i="1372"/>
  <c r="F137" i="1372"/>
  <c r="E137" i="1372"/>
  <c r="D137" i="1372" s="1"/>
  <c r="B137" i="1372"/>
  <c r="G136" i="1372"/>
  <c r="F136" i="1372"/>
  <c r="E136" i="1372"/>
  <c r="D136" i="1372" s="1"/>
  <c r="B136" i="1372"/>
  <c r="G135" i="1372"/>
  <c r="F135" i="1372"/>
  <c r="E135" i="1372"/>
  <c r="D135" i="1372" s="1"/>
  <c r="B135" i="1372"/>
  <c r="G134" i="1372"/>
  <c r="F134" i="1372"/>
  <c r="E134" i="1372"/>
  <c r="D134" i="1372" s="1"/>
  <c r="B134" i="1372"/>
  <c r="G133" i="1372"/>
  <c r="F133" i="1372"/>
  <c r="E133" i="1372"/>
  <c r="D133" i="1372" s="1"/>
  <c r="B133" i="1372"/>
  <c r="G132" i="1372"/>
  <c r="F132" i="1372"/>
  <c r="E132" i="1372"/>
  <c r="D132" i="1372" s="1"/>
  <c r="B132" i="1372"/>
  <c r="G131" i="1372"/>
  <c r="F131" i="1372"/>
  <c r="E131" i="1372"/>
  <c r="D131" i="1372" s="1"/>
  <c r="B131" i="1372"/>
  <c r="G130" i="1372"/>
  <c r="F130" i="1372"/>
  <c r="E130" i="1372"/>
  <c r="D130" i="1372" s="1"/>
  <c r="B130" i="1372"/>
  <c r="G129" i="1372"/>
  <c r="F129" i="1372"/>
  <c r="E129" i="1372"/>
  <c r="D129" i="1372" s="1"/>
  <c r="B129" i="1372"/>
  <c r="G128" i="1372"/>
  <c r="F128" i="1372"/>
  <c r="E128" i="1372"/>
  <c r="D128" i="1372" s="1"/>
  <c r="B128" i="1372"/>
  <c r="G127" i="1372"/>
  <c r="F127" i="1372"/>
  <c r="E127" i="1372"/>
  <c r="D127" i="1372" s="1"/>
  <c r="B127" i="1372"/>
  <c r="G126" i="1372"/>
  <c r="F126" i="1372"/>
  <c r="E126" i="1372"/>
  <c r="D126" i="1372" s="1"/>
  <c r="B126" i="1372"/>
  <c r="G125" i="1372"/>
  <c r="F125" i="1372"/>
  <c r="E125" i="1372"/>
  <c r="D125" i="1372" s="1"/>
  <c r="B125" i="1372"/>
  <c r="G124" i="1372"/>
  <c r="F124" i="1372"/>
  <c r="B124" i="1372"/>
  <c r="F101" i="1372"/>
  <c r="E101" i="1372"/>
  <c r="B101" i="1372"/>
  <c r="F65" i="1372"/>
  <c r="E65" i="1372"/>
  <c r="D65" i="1372"/>
  <c r="C65" i="1372"/>
  <c r="B65" i="1372"/>
  <c r="F64" i="1372"/>
  <c r="E64" i="1372"/>
  <c r="D64" i="1372"/>
  <c r="C64" i="1372"/>
  <c r="B64" i="1372"/>
  <c r="F63" i="1372"/>
  <c r="E63" i="1372"/>
  <c r="D63" i="1372"/>
  <c r="C63" i="1372"/>
  <c r="B63" i="1372"/>
  <c r="F62" i="1372"/>
  <c r="E62" i="1372"/>
  <c r="D62" i="1372"/>
  <c r="C62" i="1372"/>
  <c r="B62" i="1372"/>
  <c r="F61" i="1372"/>
  <c r="E61" i="1372"/>
  <c r="D61" i="1372"/>
  <c r="C61" i="1372"/>
  <c r="B61" i="1372"/>
  <c r="E60" i="1372"/>
  <c r="D60" i="1372"/>
  <c r="F60" i="1372" s="1"/>
  <c r="C60" i="1372"/>
  <c r="B60" i="1372"/>
  <c r="C55" i="1372"/>
  <c r="F19" i="1372"/>
  <c r="E19" i="1372"/>
  <c r="D19" i="1372"/>
  <c r="B19" i="1372"/>
  <c r="C13" i="1372"/>
  <c r="C12" i="1372"/>
  <c r="H208" i="1371"/>
  <c r="H207" i="1371"/>
  <c r="H206" i="1371"/>
  <c r="H202" i="1371"/>
  <c r="H201" i="1371"/>
  <c r="H196" i="1371"/>
  <c r="F191" i="1371"/>
  <c r="E191" i="1371"/>
  <c r="B191" i="1371"/>
  <c r="F188" i="1371"/>
  <c r="E188" i="1371"/>
  <c r="B188" i="1371"/>
  <c r="E187" i="1371"/>
  <c r="B187" i="1371"/>
  <c r="F186" i="1371"/>
  <c r="E186" i="1371"/>
  <c r="B186" i="1371"/>
  <c r="F185" i="1371"/>
  <c r="E185" i="1371"/>
  <c r="B185" i="1371"/>
  <c r="E184" i="1371"/>
  <c r="B184" i="1371"/>
  <c r="D180" i="1371"/>
  <c r="B161" i="1371"/>
  <c r="H156" i="1371"/>
  <c r="B156" i="1371"/>
  <c r="H155" i="1371"/>
  <c r="E155" i="1371"/>
  <c r="B155" i="1371"/>
  <c r="H154" i="1371"/>
  <c r="E154" i="1371"/>
  <c r="B154" i="1371"/>
  <c r="H153" i="1371"/>
  <c r="E153" i="1371"/>
  <c r="B153" i="1371"/>
  <c r="H152" i="1371"/>
  <c r="E152" i="1371"/>
  <c r="B152" i="1371"/>
  <c r="H151" i="1371"/>
  <c r="E151" i="1371"/>
  <c r="B151" i="1371"/>
  <c r="H150" i="1371"/>
  <c r="E150" i="1371"/>
  <c r="B150" i="1371"/>
  <c r="G145" i="1371"/>
  <c r="F145" i="1371"/>
  <c r="E145" i="1371"/>
  <c r="D145" i="1371" s="1"/>
  <c r="B145" i="1371"/>
  <c r="G144" i="1371"/>
  <c r="F144" i="1371"/>
  <c r="E144" i="1371"/>
  <c r="D144" i="1371" s="1"/>
  <c r="B144" i="1371"/>
  <c r="G143" i="1371"/>
  <c r="F143" i="1371"/>
  <c r="E143" i="1371"/>
  <c r="D143" i="1371" s="1"/>
  <c r="B143" i="1371"/>
  <c r="G142" i="1371"/>
  <c r="F142" i="1371"/>
  <c r="E142" i="1371"/>
  <c r="D142" i="1371" s="1"/>
  <c r="B142" i="1371"/>
  <c r="G141" i="1371"/>
  <c r="F141" i="1371"/>
  <c r="E141" i="1371"/>
  <c r="D141" i="1371" s="1"/>
  <c r="B141" i="1371"/>
  <c r="G140" i="1371"/>
  <c r="F140" i="1371"/>
  <c r="E140" i="1371"/>
  <c r="D140" i="1371" s="1"/>
  <c r="B140" i="1371"/>
  <c r="G139" i="1371"/>
  <c r="F139" i="1371"/>
  <c r="E139" i="1371"/>
  <c r="D139" i="1371" s="1"/>
  <c r="B139" i="1371"/>
  <c r="G138" i="1371"/>
  <c r="F138" i="1371"/>
  <c r="E138" i="1371"/>
  <c r="D138" i="1371" s="1"/>
  <c r="B138" i="1371"/>
  <c r="G137" i="1371"/>
  <c r="F137" i="1371"/>
  <c r="E137" i="1371"/>
  <c r="D137" i="1371" s="1"/>
  <c r="B137" i="1371"/>
  <c r="G136" i="1371"/>
  <c r="F136" i="1371"/>
  <c r="E136" i="1371"/>
  <c r="D136" i="1371" s="1"/>
  <c r="B136" i="1371"/>
  <c r="G135" i="1371"/>
  <c r="F135" i="1371"/>
  <c r="E135" i="1371"/>
  <c r="D135" i="1371" s="1"/>
  <c r="B135" i="1371"/>
  <c r="G134" i="1371"/>
  <c r="F134" i="1371"/>
  <c r="E134" i="1371"/>
  <c r="D134" i="1371" s="1"/>
  <c r="B134" i="1371"/>
  <c r="G133" i="1371"/>
  <c r="F133" i="1371"/>
  <c r="E133" i="1371"/>
  <c r="D133" i="1371" s="1"/>
  <c r="B133" i="1371"/>
  <c r="G132" i="1371"/>
  <c r="F132" i="1371"/>
  <c r="E132" i="1371"/>
  <c r="D132" i="1371" s="1"/>
  <c r="B132" i="1371"/>
  <c r="G131" i="1371"/>
  <c r="F131" i="1371"/>
  <c r="E131" i="1371"/>
  <c r="D131" i="1371" s="1"/>
  <c r="B131" i="1371"/>
  <c r="G130" i="1371"/>
  <c r="F130" i="1371"/>
  <c r="E130" i="1371"/>
  <c r="D130" i="1371" s="1"/>
  <c r="B130" i="1371"/>
  <c r="G129" i="1371"/>
  <c r="F129" i="1371"/>
  <c r="E129" i="1371"/>
  <c r="D129" i="1371" s="1"/>
  <c r="B129" i="1371"/>
  <c r="G128" i="1371"/>
  <c r="F128" i="1371"/>
  <c r="E128" i="1371"/>
  <c r="D128" i="1371" s="1"/>
  <c r="B128" i="1371"/>
  <c r="G127" i="1371"/>
  <c r="F127" i="1371"/>
  <c r="E127" i="1371"/>
  <c r="D127" i="1371" s="1"/>
  <c r="B127" i="1371"/>
  <c r="G126" i="1371"/>
  <c r="F126" i="1371"/>
  <c r="E126" i="1371"/>
  <c r="D126" i="1371" s="1"/>
  <c r="B126" i="1371"/>
  <c r="G125" i="1371"/>
  <c r="F125" i="1371"/>
  <c r="E125" i="1371"/>
  <c r="D125" i="1371" s="1"/>
  <c r="B125" i="1371"/>
  <c r="G124" i="1371"/>
  <c r="F124" i="1371"/>
  <c r="B124" i="1371"/>
  <c r="F65" i="1371"/>
  <c r="E65" i="1371"/>
  <c r="D65" i="1371"/>
  <c r="C65" i="1371"/>
  <c r="B65" i="1371"/>
  <c r="F64" i="1371"/>
  <c r="E64" i="1371"/>
  <c r="D64" i="1371"/>
  <c r="C64" i="1371"/>
  <c r="B64" i="1371"/>
  <c r="F63" i="1371"/>
  <c r="E63" i="1371"/>
  <c r="D63" i="1371"/>
  <c r="C63" i="1371"/>
  <c r="B63" i="1371"/>
  <c r="F62" i="1371"/>
  <c r="E62" i="1371"/>
  <c r="D62" i="1371"/>
  <c r="C62" i="1371"/>
  <c r="B62" i="1371"/>
  <c r="F61" i="1371"/>
  <c r="E61" i="1371"/>
  <c r="D61" i="1371"/>
  <c r="C61" i="1371"/>
  <c r="B61" i="1371"/>
  <c r="E60" i="1371"/>
  <c r="D60" i="1371"/>
  <c r="F60" i="1371" s="1"/>
  <c r="C60" i="1371"/>
  <c r="B60" i="1371"/>
  <c r="C55" i="1371"/>
  <c r="F19" i="1371"/>
  <c r="E19" i="1371"/>
  <c r="D19" i="1371"/>
  <c r="B19" i="1371"/>
  <c r="C13" i="1371"/>
  <c r="C12" i="1371"/>
  <c r="H208" i="1370"/>
  <c r="H207" i="1370"/>
  <c r="H206" i="1370"/>
  <c r="H202" i="1370"/>
  <c r="H201" i="1370"/>
  <c r="H198" i="1370"/>
  <c r="H196" i="1370"/>
  <c r="F191" i="1370"/>
  <c r="E191" i="1370"/>
  <c r="B191" i="1370"/>
  <c r="F188" i="1370"/>
  <c r="E188" i="1370"/>
  <c r="B188" i="1370"/>
  <c r="E187" i="1370"/>
  <c r="B187" i="1370"/>
  <c r="F186" i="1370"/>
  <c r="E186" i="1370"/>
  <c r="B186" i="1370"/>
  <c r="F185" i="1370"/>
  <c r="E185" i="1370"/>
  <c r="B185" i="1370"/>
  <c r="E184" i="1370"/>
  <c r="B184" i="1370"/>
  <c r="D180" i="1370"/>
  <c r="B161" i="1370"/>
  <c r="H156" i="1370"/>
  <c r="B156" i="1370"/>
  <c r="H155" i="1370"/>
  <c r="E155" i="1370"/>
  <c r="B155" i="1370"/>
  <c r="H154" i="1370"/>
  <c r="E154" i="1370"/>
  <c r="B154" i="1370"/>
  <c r="H153" i="1370"/>
  <c r="E153" i="1370"/>
  <c r="B153" i="1370"/>
  <c r="H152" i="1370"/>
  <c r="E152" i="1370"/>
  <c r="B152" i="1370"/>
  <c r="H151" i="1370"/>
  <c r="E151" i="1370"/>
  <c r="B151" i="1370"/>
  <c r="H150" i="1370"/>
  <c r="E150" i="1370"/>
  <c r="B150" i="1370"/>
  <c r="G145" i="1370"/>
  <c r="F145" i="1370"/>
  <c r="E145" i="1370"/>
  <c r="D145" i="1370" s="1"/>
  <c r="B145" i="1370"/>
  <c r="G144" i="1370"/>
  <c r="F144" i="1370"/>
  <c r="E144" i="1370"/>
  <c r="D144" i="1370" s="1"/>
  <c r="B144" i="1370"/>
  <c r="G143" i="1370"/>
  <c r="F143" i="1370"/>
  <c r="E143" i="1370"/>
  <c r="D143" i="1370" s="1"/>
  <c r="B143" i="1370"/>
  <c r="G142" i="1370"/>
  <c r="F142" i="1370"/>
  <c r="E142" i="1370"/>
  <c r="D142" i="1370" s="1"/>
  <c r="B142" i="1370"/>
  <c r="G141" i="1370"/>
  <c r="F141" i="1370"/>
  <c r="E141" i="1370"/>
  <c r="D141" i="1370" s="1"/>
  <c r="B141" i="1370"/>
  <c r="G140" i="1370"/>
  <c r="F140" i="1370"/>
  <c r="E140" i="1370"/>
  <c r="D140" i="1370" s="1"/>
  <c r="B140" i="1370"/>
  <c r="G139" i="1370"/>
  <c r="F139" i="1370"/>
  <c r="E139" i="1370"/>
  <c r="D139" i="1370" s="1"/>
  <c r="B139" i="1370"/>
  <c r="G138" i="1370"/>
  <c r="F138" i="1370"/>
  <c r="E138" i="1370"/>
  <c r="D138" i="1370" s="1"/>
  <c r="B138" i="1370"/>
  <c r="G137" i="1370"/>
  <c r="F137" i="1370"/>
  <c r="E137" i="1370"/>
  <c r="D137" i="1370" s="1"/>
  <c r="B137" i="1370"/>
  <c r="G136" i="1370"/>
  <c r="F136" i="1370"/>
  <c r="E136" i="1370"/>
  <c r="D136" i="1370" s="1"/>
  <c r="B136" i="1370"/>
  <c r="G135" i="1370"/>
  <c r="F135" i="1370"/>
  <c r="E135" i="1370"/>
  <c r="D135" i="1370" s="1"/>
  <c r="B135" i="1370"/>
  <c r="G134" i="1370"/>
  <c r="F134" i="1370"/>
  <c r="E134" i="1370"/>
  <c r="D134" i="1370" s="1"/>
  <c r="B134" i="1370"/>
  <c r="G133" i="1370"/>
  <c r="F133" i="1370"/>
  <c r="E133" i="1370"/>
  <c r="D133" i="1370" s="1"/>
  <c r="B133" i="1370"/>
  <c r="G132" i="1370"/>
  <c r="F132" i="1370"/>
  <c r="E132" i="1370"/>
  <c r="D132" i="1370" s="1"/>
  <c r="B132" i="1370"/>
  <c r="G131" i="1370"/>
  <c r="F131" i="1370"/>
  <c r="E131" i="1370"/>
  <c r="D131" i="1370" s="1"/>
  <c r="B131" i="1370"/>
  <c r="G130" i="1370"/>
  <c r="F130" i="1370"/>
  <c r="E130" i="1370"/>
  <c r="D130" i="1370" s="1"/>
  <c r="B130" i="1370"/>
  <c r="G129" i="1370"/>
  <c r="F129" i="1370"/>
  <c r="E129" i="1370"/>
  <c r="D129" i="1370" s="1"/>
  <c r="B129" i="1370"/>
  <c r="G128" i="1370"/>
  <c r="F128" i="1370"/>
  <c r="E128" i="1370"/>
  <c r="D128" i="1370" s="1"/>
  <c r="B128" i="1370"/>
  <c r="G127" i="1370"/>
  <c r="F127" i="1370"/>
  <c r="E127" i="1370"/>
  <c r="D127" i="1370" s="1"/>
  <c r="B127" i="1370"/>
  <c r="G126" i="1370"/>
  <c r="F126" i="1370"/>
  <c r="E126" i="1370"/>
  <c r="D126" i="1370" s="1"/>
  <c r="B126" i="1370"/>
  <c r="G125" i="1370"/>
  <c r="F125" i="1370"/>
  <c r="E125" i="1370"/>
  <c r="D125" i="1370" s="1"/>
  <c r="B125" i="1370"/>
  <c r="G124" i="1370"/>
  <c r="F124" i="1370"/>
  <c r="B124" i="1370"/>
  <c r="F101" i="1370"/>
  <c r="E101" i="1370"/>
  <c r="B101" i="1370"/>
  <c r="E71" i="1370"/>
  <c r="B71" i="1370"/>
  <c r="F65" i="1370"/>
  <c r="E65" i="1370"/>
  <c r="D65" i="1370"/>
  <c r="C65" i="1370"/>
  <c r="B65" i="1370"/>
  <c r="F64" i="1370"/>
  <c r="E64" i="1370"/>
  <c r="D64" i="1370"/>
  <c r="C64" i="1370"/>
  <c r="B64" i="1370"/>
  <c r="F63" i="1370"/>
  <c r="E63" i="1370"/>
  <c r="D63" i="1370"/>
  <c r="C63" i="1370"/>
  <c r="B63" i="1370"/>
  <c r="F62" i="1370"/>
  <c r="E62" i="1370"/>
  <c r="D62" i="1370"/>
  <c r="C62" i="1370"/>
  <c r="B62" i="1370"/>
  <c r="F61" i="1370"/>
  <c r="E61" i="1370"/>
  <c r="D61" i="1370"/>
  <c r="C61" i="1370"/>
  <c r="B61" i="1370"/>
  <c r="E60" i="1370"/>
  <c r="D60" i="1370"/>
  <c r="F60" i="1370" s="1"/>
  <c r="B60" i="1370"/>
  <c r="C55" i="1370"/>
  <c r="F19" i="1370"/>
  <c r="E19" i="1370"/>
  <c r="D19" i="1370"/>
  <c r="B19" i="1370"/>
  <c r="D77" i="1372" l="1"/>
  <c r="D94" i="1370"/>
  <c r="D96" i="1370"/>
  <c r="D77" i="1370"/>
  <c r="D94" i="1371"/>
  <c r="D96" i="1371"/>
  <c r="D77" i="1371"/>
  <c r="D77" i="1375"/>
  <c r="D96" i="1375"/>
  <c r="D94" i="1376"/>
  <c r="D96" i="1376"/>
  <c r="D77" i="1376"/>
  <c r="D77" i="1378"/>
  <c r="D96" i="1378"/>
  <c r="D94" i="1381"/>
  <c r="D96" i="1381"/>
  <c r="D96" i="1373"/>
  <c r="D77" i="1373"/>
  <c r="D94" i="1373"/>
  <c r="D96" i="1380"/>
  <c r="D77" i="1380"/>
  <c r="D96" i="1384"/>
  <c r="D77" i="1384"/>
  <c r="D94" i="1372"/>
  <c r="D96" i="1372"/>
  <c r="D94" i="1374"/>
  <c r="D96" i="1374"/>
  <c r="D77" i="1374"/>
  <c r="I155" i="1403"/>
  <c r="C66" i="1371"/>
  <c r="C14" i="1384"/>
  <c r="G63" i="1375"/>
  <c r="G65" i="1375"/>
  <c r="C14" i="1371"/>
  <c r="G19" i="1371"/>
  <c r="C14" i="1380"/>
  <c r="G61" i="1380"/>
  <c r="G63" i="1380"/>
  <c r="G65" i="1380"/>
  <c r="G61" i="1370"/>
  <c r="G63" i="1370"/>
  <c r="G65" i="1370"/>
  <c r="G62" i="1372"/>
  <c r="G64" i="1372"/>
  <c r="G62" i="1373"/>
  <c r="G64" i="1373"/>
  <c r="D191" i="1374"/>
  <c r="I191" i="1374" s="1"/>
  <c r="G60" i="1376"/>
  <c r="G61" i="1376"/>
  <c r="G63" i="1376"/>
  <c r="G65" i="1376"/>
  <c r="G62" i="1371"/>
  <c r="C14" i="1373"/>
  <c r="G19" i="1374"/>
  <c r="C14" i="1378"/>
  <c r="D153" i="1378"/>
  <c r="D187" i="1378"/>
  <c r="D191" i="1380"/>
  <c r="I191" i="1380" s="1"/>
  <c r="D185" i="1380"/>
  <c r="I185" i="1380" s="1"/>
  <c r="D155" i="1380"/>
  <c r="D151" i="1380"/>
  <c r="D187" i="1380"/>
  <c r="D153" i="1380"/>
  <c r="C66" i="1380"/>
  <c r="I101" i="1380"/>
  <c r="C66" i="1374"/>
  <c r="C66" i="1378"/>
  <c r="I101" i="1378"/>
  <c r="D151" i="1378"/>
  <c r="D155" i="1378"/>
  <c r="D185" i="1378"/>
  <c r="I185" i="1378" s="1"/>
  <c r="C14" i="1381"/>
  <c r="D153" i="1381"/>
  <c r="D187" i="1381"/>
  <c r="C66" i="1381"/>
  <c r="I101" i="1381"/>
  <c r="D151" i="1381"/>
  <c r="D155" i="1381"/>
  <c r="D185" i="1381"/>
  <c r="I185" i="1381" s="1"/>
  <c r="G61" i="1373"/>
  <c r="G63" i="1373"/>
  <c r="G65" i="1373"/>
  <c r="G64" i="1371"/>
  <c r="G62" i="1374"/>
  <c r="G64" i="1374"/>
  <c r="G61" i="1378"/>
  <c r="G63" i="1378"/>
  <c r="G65" i="1378"/>
  <c r="G61" i="1381"/>
  <c r="G63" i="1381"/>
  <c r="G65" i="1381"/>
  <c r="G60" i="1384"/>
  <c r="G62" i="1384"/>
  <c r="G64" i="1384"/>
  <c r="G19" i="1370"/>
  <c r="G60" i="1370"/>
  <c r="G62" i="1370"/>
  <c r="G64" i="1370"/>
  <c r="C14" i="1375"/>
  <c r="G62" i="1375"/>
  <c r="G64" i="1375"/>
  <c r="G61" i="1371"/>
  <c r="G63" i="1371"/>
  <c r="G65" i="1371"/>
  <c r="C14" i="1372"/>
  <c r="G19" i="1372"/>
  <c r="G61" i="1372"/>
  <c r="G63" i="1372"/>
  <c r="G65" i="1372"/>
  <c r="G19" i="1373"/>
  <c r="C14" i="1374"/>
  <c r="G61" i="1374"/>
  <c r="G63" i="1374"/>
  <c r="G65" i="1374"/>
  <c r="C14" i="1376"/>
  <c r="G19" i="1376"/>
  <c r="G62" i="1376"/>
  <c r="G64" i="1376"/>
  <c r="G19" i="1378"/>
  <c r="G62" i="1378"/>
  <c r="G64" i="1378"/>
  <c r="G19" i="1380"/>
  <c r="G62" i="1380"/>
  <c r="G64" i="1380"/>
  <c r="G19" i="1381"/>
  <c r="G62" i="1381"/>
  <c r="G64" i="1381"/>
  <c r="G19" i="1384"/>
  <c r="G61" i="1384"/>
  <c r="G63" i="1384"/>
  <c r="G65" i="1384"/>
  <c r="F60" i="1378"/>
  <c r="G60" i="1378" s="1"/>
  <c r="F60" i="1380"/>
  <c r="G60" i="1380" s="1"/>
  <c r="F60" i="1381"/>
  <c r="G60" i="1381" s="1"/>
  <c r="D187" i="1384"/>
  <c r="D185" i="1384"/>
  <c r="I185" i="1384" s="1"/>
  <c r="D191" i="1378"/>
  <c r="I191" i="1378" s="1"/>
  <c r="D186" i="1378"/>
  <c r="I186" i="1378" s="1"/>
  <c r="D184" i="1378"/>
  <c r="D150" i="1378"/>
  <c r="D152" i="1378"/>
  <c r="D154" i="1378"/>
  <c r="D156" i="1378"/>
  <c r="D150" i="1380"/>
  <c r="D152" i="1380"/>
  <c r="D154" i="1380"/>
  <c r="D156" i="1380"/>
  <c r="D184" i="1380"/>
  <c r="D186" i="1380"/>
  <c r="I186" i="1380" s="1"/>
  <c r="D191" i="1381"/>
  <c r="I191" i="1381" s="1"/>
  <c r="D186" i="1381"/>
  <c r="I186" i="1381" s="1"/>
  <c r="D184" i="1381"/>
  <c r="D150" i="1381"/>
  <c r="D152" i="1381"/>
  <c r="D154" i="1381"/>
  <c r="D156" i="1381"/>
  <c r="D191" i="1384"/>
  <c r="I191" i="1384" s="1"/>
  <c r="D186" i="1384"/>
  <c r="I186" i="1384" s="1"/>
  <c r="D184" i="1384"/>
  <c r="D156" i="1384"/>
  <c r="D154" i="1384"/>
  <c r="D152" i="1384"/>
  <c r="D150" i="1384"/>
  <c r="D155" i="1384"/>
  <c r="D151" i="1384"/>
  <c r="C66" i="1384"/>
  <c r="I101" i="1384"/>
  <c r="D153" i="1384"/>
  <c r="F60" i="1374"/>
  <c r="G60" i="1374" s="1"/>
  <c r="D151" i="1374"/>
  <c r="D153" i="1374"/>
  <c r="D155" i="1374"/>
  <c r="D185" i="1374"/>
  <c r="I185" i="1374" s="1"/>
  <c r="D187" i="1374"/>
  <c r="D187" i="1375"/>
  <c r="D185" i="1375"/>
  <c r="I185" i="1375" s="1"/>
  <c r="D155" i="1375"/>
  <c r="D153" i="1375"/>
  <c r="D151" i="1375"/>
  <c r="C66" i="1375"/>
  <c r="D191" i="1375"/>
  <c r="I191" i="1375" s="1"/>
  <c r="D186" i="1375"/>
  <c r="I186" i="1375" s="1"/>
  <c r="D184" i="1375"/>
  <c r="D156" i="1375"/>
  <c r="D154" i="1375"/>
  <c r="D152" i="1375"/>
  <c r="D150" i="1375"/>
  <c r="D150" i="1374"/>
  <c r="D152" i="1374"/>
  <c r="D154" i="1374"/>
  <c r="D156" i="1374"/>
  <c r="D184" i="1374"/>
  <c r="D186" i="1374"/>
  <c r="I186" i="1374" s="1"/>
  <c r="D150" i="1376"/>
  <c r="D152" i="1376"/>
  <c r="D154" i="1376"/>
  <c r="D156" i="1376"/>
  <c r="D184" i="1376"/>
  <c r="D186" i="1376"/>
  <c r="I186" i="1376" s="1"/>
  <c r="D191" i="1376"/>
  <c r="I191" i="1376" s="1"/>
  <c r="C66" i="1376"/>
  <c r="D151" i="1376"/>
  <c r="D153" i="1376"/>
  <c r="D155" i="1376"/>
  <c r="D185" i="1376"/>
  <c r="I185" i="1376" s="1"/>
  <c r="D187" i="1376"/>
  <c r="G60" i="1372"/>
  <c r="D191" i="1372"/>
  <c r="I191" i="1372" s="1"/>
  <c r="D186" i="1372"/>
  <c r="I186" i="1372" s="1"/>
  <c r="D184" i="1372"/>
  <c r="D156" i="1372"/>
  <c r="D154" i="1372"/>
  <c r="D152" i="1372"/>
  <c r="D150" i="1372"/>
  <c r="D187" i="1372"/>
  <c r="D185" i="1372"/>
  <c r="I185" i="1372" s="1"/>
  <c r="D155" i="1372"/>
  <c r="D153" i="1372"/>
  <c r="D151" i="1372"/>
  <c r="I101" i="1372"/>
  <c r="C66" i="1372"/>
  <c r="F60" i="1373"/>
  <c r="G60" i="1373" s="1"/>
  <c r="D191" i="1373"/>
  <c r="I191" i="1373" s="1"/>
  <c r="D186" i="1373"/>
  <c r="I186" i="1373" s="1"/>
  <c r="D184" i="1373"/>
  <c r="D156" i="1373"/>
  <c r="D154" i="1373"/>
  <c r="D152" i="1373"/>
  <c r="D150" i="1373"/>
  <c r="D187" i="1373"/>
  <c r="D185" i="1373"/>
  <c r="I185" i="1373" s="1"/>
  <c r="D155" i="1373"/>
  <c r="D153" i="1373"/>
  <c r="D151" i="1373"/>
  <c r="C66" i="1373"/>
  <c r="G60" i="1371"/>
  <c r="D191" i="1371"/>
  <c r="I191" i="1371" s="1"/>
  <c r="D186" i="1371"/>
  <c r="I186" i="1371" s="1"/>
  <c r="D184" i="1371"/>
  <c r="D156" i="1371"/>
  <c r="D154" i="1371"/>
  <c r="D152" i="1371"/>
  <c r="D150" i="1371"/>
  <c r="D187" i="1371"/>
  <c r="D185" i="1371"/>
  <c r="I185" i="1371" s="1"/>
  <c r="D155" i="1371"/>
  <c r="I155" i="1371" s="1"/>
  <c r="D153" i="1371"/>
  <c r="D151" i="1371"/>
  <c r="C14" i="1370"/>
  <c r="D191" i="1370"/>
  <c r="I191" i="1370" s="1"/>
  <c r="D186" i="1370"/>
  <c r="I186" i="1370" s="1"/>
  <c r="D184" i="1370"/>
  <c r="D156" i="1370"/>
  <c r="D154" i="1370"/>
  <c r="D152" i="1370"/>
  <c r="D150" i="1370"/>
  <c r="D187" i="1370"/>
  <c r="D185" i="1370"/>
  <c r="I185" i="1370" s="1"/>
  <c r="D153" i="1370"/>
  <c r="C66" i="1370"/>
  <c r="D155" i="1370"/>
  <c r="D151" i="1370"/>
  <c r="I155" i="1376" l="1"/>
  <c r="I155" i="1373"/>
  <c r="I155" i="1372"/>
  <c r="I120" i="1378"/>
  <c r="I155" i="1374"/>
  <c r="I155" i="1370"/>
  <c r="I155" i="1384"/>
  <c r="I155" i="1375"/>
  <c r="I120" i="1380"/>
  <c r="I155" i="1380"/>
  <c r="I155" i="1378"/>
  <c r="D60" i="1367" l="1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F184" i="1414" l="1"/>
  <c r="I184" i="1414" s="1"/>
  <c r="F184" i="1417"/>
  <c r="I184" i="1417" s="1"/>
  <c r="F187" i="1414"/>
  <c r="I187" i="1414" s="1"/>
  <c r="F187" i="1417"/>
  <c r="I187" i="1417" s="1"/>
  <c r="F184" i="1413"/>
  <c r="I184" i="1413" s="1"/>
  <c r="F184" i="1403"/>
  <c r="I184" i="1403" s="1"/>
  <c r="F184" i="1381"/>
  <c r="I184" i="1381" s="1"/>
  <c r="F184" i="1375"/>
  <c r="I184" i="1375" s="1"/>
  <c r="F184" i="1384"/>
  <c r="I184" i="1384" s="1"/>
  <c r="F184" i="1380"/>
  <c r="I184" i="1380" s="1"/>
  <c r="F184" i="1378"/>
  <c r="I184" i="1378" s="1"/>
  <c r="F184" i="1376"/>
  <c r="I184" i="1376" s="1"/>
  <c r="F184" i="1374"/>
  <c r="I184" i="1374" s="1"/>
  <c r="F184" i="1372"/>
  <c r="I184" i="1372" s="1"/>
  <c r="F184" i="1373"/>
  <c r="I184" i="1373" s="1"/>
  <c r="F184" i="1371"/>
  <c r="I184" i="1371" s="1"/>
  <c r="F184" i="1370"/>
  <c r="I184" i="1370" s="1"/>
  <c r="F187" i="1413"/>
  <c r="I187" i="1413" s="1"/>
  <c r="F187" i="1403"/>
  <c r="I187" i="1403" s="1"/>
  <c r="F187" i="1384"/>
  <c r="I187" i="1384" s="1"/>
  <c r="F187" i="1380"/>
  <c r="I187" i="1380" s="1"/>
  <c r="F187" i="1378"/>
  <c r="I187" i="1378" s="1"/>
  <c r="F187" i="1376"/>
  <c r="I187" i="1376" s="1"/>
  <c r="F187" i="1381"/>
  <c r="I187" i="1381" s="1"/>
  <c r="F187" i="1375"/>
  <c r="I187" i="1375" s="1"/>
  <c r="F187" i="1374"/>
  <c r="I187" i="1374" s="1"/>
  <c r="F187" i="1373"/>
  <c r="I187" i="1373" s="1"/>
  <c r="F187" i="1371"/>
  <c r="I187" i="1371" s="1"/>
  <c r="F187" i="1370"/>
  <c r="I187" i="1370" s="1"/>
  <c r="F187" i="1372"/>
  <c r="I187" i="1372" s="1"/>
  <c r="D56" i="1359"/>
  <c r="D56" i="1363"/>
  <c r="D56" i="1366"/>
  <c r="D56" i="1360"/>
  <c r="D21" i="1364"/>
  <c r="D22" i="1364" s="1"/>
  <c r="D65" i="1364" s="1"/>
  <c r="D21" i="1367"/>
  <c r="D22" i="1367" s="1"/>
  <c r="D65" i="1367" s="1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22" i="1363" s="1"/>
  <c r="D65" i="1363" s="1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E13" i="1366"/>
  <c r="E12" i="1367"/>
  <c r="D56" i="1367"/>
  <c r="E12" i="1366"/>
  <c r="E12" i="1362"/>
  <c r="D37" i="1362"/>
  <c r="D56" i="1362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32" i="1358"/>
  <c r="E12" i="1359"/>
  <c r="D21" i="1358"/>
  <c r="D22" i="1358" s="1"/>
  <c r="D65" i="1358" s="1"/>
  <c r="D25" i="1358"/>
  <c r="E36" i="1358"/>
  <c r="F36" i="1358" s="1"/>
  <c r="E12" i="1358"/>
  <c r="D37" i="1358"/>
  <c r="D26" i="1359" l="1"/>
  <c r="D27" i="1359" s="1"/>
  <c r="D26" i="1367"/>
  <c r="D27" i="1367" s="1"/>
  <c r="E32" i="1367" s="1"/>
  <c r="F32" i="1367" s="1"/>
  <c r="I192" i="1414"/>
  <c r="I192" i="1417"/>
  <c r="I192" i="1371"/>
  <c r="I192" i="1372"/>
  <c r="I192" i="1376"/>
  <c r="I192" i="1380"/>
  <c r="I192" i="1384"/>
  <c r="I192" i="1375"/>
  <c r="I192" i="1403"/>
  <c r="I192" i="1370"/>
  <c r="I192" i="1373"/>
  <c r="I192" i="1374"/>
  <c r="I192" i="1378"/>
  <c r="I192" i="1381"/>
  <c r="I192" i="141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E33" i="1367"/>
  <c r="F33" i="1367" s="1"/>
  <c r="D64" i="1367"/>
  <c r="G39" i="1367"/>
  <c r="G13" i="1367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G32" i="1367" l="1"/>
  <c r="D29" i="1367"/>
  <c r="D14" i="1367" s="1"/>
  <c r="E37" i="1367" s="1"/>
  <c r="G36" i="1367"/>
  <c r="G13" i="1363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34" i="1367"/>
  <c r="G34" i="1367" s="1"/>
  <c r="E34" i="1366"/>
  <c r="G34" i="1366" s="1"/>
  <c r="E14" i="1366"/>
  <c r="E37" i="1366"/>
  <c r="E37" i="1364"/>
  <c r="E37" i="1362"/>
  <c r="F14" i="1364"/>
  <c r="E15" i="1364"/>
  <c r="F15" i="1364" s="1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14" i="1367" l="1"/>
  <c r="F14" i="1367" s="1"/>
  <c r="E34" i="136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F32" i="1363"/>
  <c r="G32" i="1365"/>
  <c r="E33" i="1365"/>
  <c r="E34" i="1365" s="1"/>
  <c r="G34" i="1365" s="1"/>
  <c r="F14" i="1365"/>
  <c r="G14" i="1358"/>
  <c r="F37" i="1366"/>
  <c r="E38" i="1366"/>
  <c r="E40" i="1366" s="1"/>
  <c r="G37" i="1366"/>
  <c r="F14" i="1366"/>
  <c r="E15" i="1366"/>
  <c r="F15" i="1366" s="1"/>
  <c r="G14" i="1366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F14" i="1358"/>
  <c r="E37" i="1358"/>
  <c r="F37" i="1358" s="1"/>
  <c r="G14" i="1367" l="1"/>
  <c r="E15" i="1367"/>
  <c r="F15" i="1367" s="1"/>
  <c r="G14" i="1360"/>
  <c r="E15" i="1360"/>
  <c r="F15" i="1360" s="1"/>
  <c r="E38" i="1361"/>
  <c r="E40" i="1361" s="1"/>
  <c r="F37" i="1361"/>
  <c r="G14" i="1363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F45" i="1359"/>
  <c r="P4" i="1357"/>
  <c r="F45" i="1366"/>
  <c r="P13" i="1357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7"/>
  <c r="I171" i="1417" s="1"/>
  <c r="E170" i="1417"/>
  <c r="I170" i="1417" s="1"/>
  <c r="E162" i="1417"/>
  <c r="I162" i="1417" s="1"/>
  <c r="E166" i="1414"/>
  <c r="I166" i="1414" s="1"/>
  <c r="E166" i="1372"/>
  <c r="I166" i="1372" s="1"/>
  <c r="E166" i="1373"/>
  <c r="I166" i="1373" s="1"/>
  <c r="E166" i="1374"/>
  <c r="I166" i="1374" s="1"/>
  <c r="E166" i="1371"/>
  <c r="I166" i="1371" s="1"/>
  <c r="E166" i="1413"/>
  <c r="I166" i="1413" s="1"/>
  <c r="E166" i="1378"/>
  <c r="I166" i="1378" s="1"/>
  <c r="E166" i="1376"/>
  <c r="I166" i="1376" s="1"/>
  <c r="E166" i="1380"/>
  <c r="I166" i="1380" s="1"/>
  <c r="E166" i="1375"/>
  <c r="I166" i="1375" s="1"/>
  <c r="E166" i="1381"/>
  <c r="I166" i="1381" s="1"/>
  <c r="E166" i="1384"/>
  <c r="I166" i="1384" s="1"/>
  <c r="E166" i="1403"/>
  <c r="I166" i="1403" s="1"/>
  <c r="E166" i="1370"/>
  <c r="I166" i="1370" s="1"/>
  <c r="E171" i="1414"/>
  <c r="I171" i="1414" s="1"/>
  <c r="E171" i="1371"/>
  <c r="I171" i="1371" s="1"/>
  <c r="E171" i="1413"/>
  <c r="I171" i="1413" s="1"/>
  <c r="E171" i="1372"/>
  <c r="I171" i="1372" s="1"/>
  <c r="E171" i="1373"/>
  <c r="I171" i="1373" s="1"/>
  <c r="E171" i="1374"/>
  <c r="I171" i="1374" s="1"/>
  <c r="E171" i="1375"/>
  <c r="I171" i="1375" s="1"/>
  <c r="E171" i="1376"/>
  <c r="I171" i="1376" s="1"/>
  <c r="E171" i="1378"/>
  <c r="I171" i="1378" s="1"/>
  <c r="E171" i="1381"/>
  <c r="I171" i="1381" s="1"/>
  <c r="E171" i="1380"/>
  <c r="I171" i="1380" s="1"/>
  <c r="E171" i="1384"/>
  <c r="I171" i="1384" s="1"/>
  <c r="E171" i="1403"/>
  <c r="I171" i="1403" s="1"/>
  <c r="E171" i="1370"/>
  <c r="I171" i="1370" s="1"/>
  <c r="E162" i="1414"/>
  <c r="I162" i="1414" s="1"/>
  <c r="E162" i="1370"/>
  <c r="I162" i="1370" s="1"/>
  <c r="E162" i="1403"/>
  <c r="I162" i="1403" s="1"/>
  <c r="E162" i="1384"/>
  <c r="I162" i="1384" s="1"/>
  <c r="E162" i="1381"/>
  <c r="I162" i="1381" s="1"/>
  <c r="E162" i="1380"/>
  <c r="I162" i="1380" s="1"/>
  <c r="E162" i="1378"/>
  <c r="I162" i="1378" s="1"/>
  <c r="E162" i="1376"/>
  <c r="I162" i="1376" s="1"/>
  <c r="E162" i="1375"/>
  <c r="I162" i="1375" s="1"/>
  <c r="E162" i="1413"/>
  <c r="I162" i="1413" s="1"/>
  <c r="E162" i="1374"/>
  <c r="I162" i="1374" s="1"/>
  <c r="E162" i="1373"/>
  <c r="I162" i="1373" s="1"/>
  <c r="E162" i="1372"/>
  <c r="I162" i="1372" s="1"/>
  <c r="E162" i="1371"/>
  <c r="I162" i="1371" s="1"/>
  <c r="E170" i="1414"/>
  <c r="I170" i="1414" s="1"/>
  <c r="E170" i="1371"/>
  <c r="I170" i="1371" s="1"/>
  <c r="E170" i="1413"/>
  <c r="I170" i="1413" s="1"/>
  <c r="E170" i="1372"/>
  <c r="I170" i="1372" s="1"/>
  <c r="E170" i="1373"/>
  <c r="I170" i="1373" s="1"/>
  <c r="E170" i="1374"/>
  <c r="I170" i="1374" s="1"/>
  <c r="E170" i="1375"/>
  <c r="I170" i="1375" s="1"/>
  <c r="E170" i="1376"/>
  <c r="I170" i="1376" s="1"/>
  <c r="E170" i="1378"/>
  <c r="I170" i="1378" s="1"/>
  <c r="E170" i="1381"/>
  <c r="I170" i="1381" s="1"/>
  <c r="E170" i="1384"/>
  <c r="I170" i="1384" s="1"/>
  <c r="E170" i="1380"/>
  <c r="I170" i="1380" s="1"/>
  <c r="E170" i="1403"/>
  <c r="I170" i="1403" s="1"/>
  <c r="E170" i="1370"/>
  <c r="I170" i="1370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F45" i="1367"/>
  <c r="P14" i="1357"/>
  <c r="F45" i="1361"/>
  <c r="P7" i="1357"/>
  <c r="F45" i="1360"/>
  <c r="P6" i="1357"/>
  <c r="F45" i="1362"/>
  <c r="P9" i="1357"/>
  <c r="F45" i="1364"/>
  <c r="P11" i="1357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7"/>
  <c r="I167" i="1417" s="1"/>
  <c r="E165" i="1417"/>
  <c r="I165" i="1417" s="1"/>
  <c r="E168" i="1417"/>
  <c r="I168" i="1417" s="1"/>
  <c r="E169" i="1417"/>
  <c r="I169" i="1417" s="1"/>
  <c r="E164" i="1417"/>
  <c r="I164" i="1417" s="1"/>
  <c r="E172" i="1417"/>
  <c r="I172" i="1417" s="1"/>
  <c r="E169" i="1414"/>
  <c r="I169" i="1414" s="1"/>
  <c r="E169" i="1371"/>
  <c r="I169" i="1371" s="1"/>
  <c r="E169" i="1372"/>
  <c r="I169" i="1372" s="1"/>
  <c r="E169" i="1413"/>
  <c r="I169" i="1413" s="1"/>
  <c r="E169" i="1375"/>
  <c r="I169" i="1375" s="1"/>
  <c r="E169" i="1373"/>
  <c r="I169" i="1373" s="1"/>
  <c r="E169" i="1374"/>
  <c r="I169" i="1374" s="1"/>
  <c r="E169" i="1376"/>
  <c r="I169" i="1376" s="1"/>
  <c r="E169" i="1378"/>
  <c r="I169" i="1378" s="1"/>
  <c r="E169" i="1381"/>
  <c r="I169" i="1381" s="1"/>
  <c r="E169" i="1384"/>
  <c r="I169" i="1384" s="1"/>
  <c r="E169" i="1380"/>
  <c r="I169" i="1380" s="1"/>
  <c r="E169" i="1403"/>
  <c r="I169" i="1403" s="1"/>
  <c r="E169" i="1370"/>
  <c r="I169" i="1370" s="1"/>
  <c r="E167" i="1414"/>
  <c r="I167" i="1414" s="1"/>
  <c r="E167" i="1372"/>
  <c r="I167" i="1372" s="1"/>
  <c r="E167" i="1373"/>
  <c r="I167" i="1373" s="1"/>
  <c r="E167" i="1374"/>
  <c r="I167" i="1374" s="1"/>
  <c r="E167" i="1375"/>
  <c r="I167" i="1375" s="1"/>
  <c r="E167" i="1371"/>
  <c r="I167" i="1371" s="1"/>
  <c r="E167" i="1413"/>
  <c r="I167" i="1413" s="1"/>
  <c r="E167" i="1378"/>
  <c r="I167" i="1378" s="1"/>
  <c r="E167" i="1376"/>
  <c r="I167" i="1376" s="1"/>
  <c r="E167" i="1380"/>
  <c r="I167" i="1380" s="1"/>
  <c r="E167" i="1384"/>
  <c r="I167" i="1384" s="1"/>
  <c r="E167" i="1381"/>
  <c r="I167" i="1381" s="1"/>
  <c r="E167" i="1403"/>
  <c r="I167" i="1403" s="1"/>
  <c r="E167" i="1370"/>
  <c r="I167" i="1370" s="1"/>
  <c r="E164" i="1414"/>
  <c r="I164" i="1414" s="1"/>
  <c r="E164" i="1373"/>
  <c r="I164" i="1373" s="1"/>
  <c r="E164" i="1374"/>
  <c r="I164" i="1374" s="1"/>
  <c r="E164" i="1371"/>
  <c r="I164" i="1371" s="1"/>
  <c r="E164" i="1372"/>
  <c r="I164" i="1372" s="1"/>
  <c r="E164" i="1413"/>
  <c r="I164" i="1413" s="1"/>
  <c r="E164" i="1375"/>
  <c r="I164" i="1375" s="1"/>
  <c r="E164" i="1376"/>
  <c r="I164" i="1376" s="1"/>
  <c r="E164" i="1378"/>
  <c r="I164" i="1378" s="1"/>
  <c r="E164" i="1380"/>
  <c r="I164" i="1380" s="1"/>
  <c r="E164" i="1381"/>
  <c r="I164" i="1381" s="1"/>
  <c r="E164" i="1384"/>
  <c r="I164" i="1384" s="1"/>
  <c r="E164" i="1403"/>
  <c r="I164" i="1403" s="1"/>
  <c r="E164" i="1370"/>
  <c r="I164" i="1370" s="1"/>
  <c r="E165" i="1414"/>
  <c r="I165" i="1414" s="1"/>
  <c r="E165" i="1373"/>
  <c r="I165" i="1373" s="1"/>
  <c r="E165" i="1374"/>
  <c r="I165" i="1374" s="1"/>
  <c r="E165" i="1371"/>
  <c r="I165" i="1371" s="1"/>
  <c r="E165" i="1372"/>
  <c r="I165" i="1372" s="1"/>
  <c r="E165" i="1413"/>
  <c r="I165" i="1413" s="1"/>
  <c r="E165" i="1375"/>
  <c r="I165" i="1375" s="1"/>
  <c r="E165" i="1376"/>
  <c r="I165" i="1376" s="1"/>
  <c r="E165" i="1378"/>
  <c r="I165" i="1378" s="1"/>
  <c r="E165" i="1380"/>
  <c r="I165" i="1380" s="1"/>
  <c r="E165" i="1381"/>
  <c r="I165" i="1381" s="1"/>
  <c r="E165" i="1384"/>
  <c r="I165" i="1384" s="1"/>
  <c r="E165" i="1403"/>
  <c r="I165" i="1403" s="1"/>
  <c r="E165" i="1370"/>
  <c r="I165" i="1370" s="1"/>
  <c r="E172" i="1414"/>
  <c r="I172" i="1414" s="1"/>
  <c r="E172" i="1373"/>
  <c r="I172" i="1373" s="1"/>
  <c r="E172" i="1374"/>
  <c r="I172" i="1374" s="1"/>
  <c r="E172" i="1371"/>
  <c r="I172" i="1371" s="1"/>
  <c r="E172" i="1372"/>
  <c r="I172" i="1372" s="1"/>
  <c r="E172" i="1413"/>
  <c r="I172" i="1413" s="1"/>
  <c r="E172" i="1375"/>
  <c r="I172" i="1375" s="1"/>
  <c r="E172" i="1376"/>
  <c r="I172" i="1376" s="1"/>
  <c r="E172" i="1378"/>
  <c r="I172" i="1378" s="1"/>
  <c r="E172" i="1381"/>
  <c r="I172" i="1381" s="1"/>
  <c r="E172" i="1380"/>
  <c r="I172" i="1380" s="1"/>
  <c r="E172" i="1384"/>
  <c r="I172" i="1384" s="1"/>
  <c r="E172" i="1403"/>
  <c r="I172" i="1403" s="1"/>
  <c r="E172" i="1370"/>
  <c r="I172" i="1370" s="1"/>
  <c r="E168" i="1414"/>
  <c r="I168" i="1414" s="1"/>
  <c r="E168" i="1371"/>
  <c r="I168" i="1371" s="1"/>
  <c r="E168" i="1372"/>
  <c r="I168" i="1372" s="1"/>
  <c r="E168" i="1413"/>
  <c r="I168" i="1413" s="1"/>
  <c r="E168" i="1375"/>
  <c r="I168" i="1375" s="1"/>
  <c r="E168" i="1373"/>
  <c r="I168" i="1373" s="1"/>
  <c r="E168" i="1374"/>
  <c r="I168" i="1374" s="1"/>
  <c r="E168" i="1378"/>
  <c r="I168" i="1378" s="1"/>
  <c r="E168" i="1376"/>
  <c r="I168" i="1376" s="1"/>
  <c r="E168" i="1380"/>
  <c r="I168" i="1380" s="1"/>
  <c r="E168" i="1384"/>
  <c r="I168" i="1384" s="1"/>
  <c r="E168" i="1381"/>
  <c r="I168" i="1381" s="1"/>
  <c r="E168" i="1403"/>
  <c r="I168" i="1403" s="1"/>
  <c r="E168" i="1370"/>
  <c r="I168" i="1370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7" l="1"/>
  <c r="I161" i="1417" s="1"/>
  <c r="I180" i="1417" s="1"/>
  <c r="E161" i="1413"/>
  <c r="I161" i="1413" s="1"/>
  <c r="I180" i="1413" s="1"/>
  <c r="E161" i="1414"/>
  <c r="I161" i="1414" s="1"/>
  <c r="I180" i="1414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403"/>
  <c r="I161" i="1403" s="1"/>
  <c r="I180" i="1403" s="1"/>
  <c r="E161" i="1378"/>
  <c r="I161" i="1378" s="1"/>
  <c r="I180" i="1378" s="1"/>
  <c r="E161" i="1375"/>
  <c r="I161" i="1375" s="1"/>
  <c r="I180" i="1375" s="1"/>
  <c r="E161" i="1373"/>
  <c r="I161" i="1373" s="1"/>
  <c r="I180" i="1373" s="1"/>
  <c r="E161" i="1384"/>
  <c r="I161" i="1384" s="1"/>
  <c r="I180" i="1384" s="1"/>
  <c r="E161" i="1380"/>
  <c r="I161" i="1380" s="1"/>
  <c r="I180" i="1380" s="1"/>
  <c r="E161" i="1376"/>
  <c r="I161" i="1376" s="1"/>
  <c r="I180" i="1376" s="1"/>
  <c r="E161" i="1371"/>
  <c r="I161" i="1371" s="1"/>
  <c r="I180" i="1371" s="1"/>
  <c r="E161" i="1381"/>
  <c r="I161" i="1381" s="1"/>
  <c r="I180" i="1381" s="1"/>
  <c r="E161" i="1374"/>
  <c r="I161" i="1374" s="1"/>
  <c r="I180" i="1374" s="1"/>
  <c r="E161" i="1372"/>
  <c r="I161" i="1372" s="1"/>
  <c r="I180" i="1372" s="1"/>
  <c r="E161" i="1370"/>
  <c r="I161" i="1370" s="1"/>
  <c r="I180" i="1370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D54" i="1414" s="1"/>
  <c r="E44" i="1353"/>
  <c r="F31" i="1353"/>
  <c r="D41" i="1414" s="1"/>
  <c r="F41" i="1414" s="1"/>
  <c r="G41" i="1414" s="1"/>
  <c r="E31" i="1353"/>
  <c r="F30" i="1353"/>
  <c r="D40" i="1414" s="1"/>
  <c r="E30" i="1353"/>
  <c r="F34" i="1353"/>
  <c r="D44" i="1414" s="1"/>
  <c r="E34" i="1353"/>
  <c r="F33" i="1353"/>
  <c r="D43" i="1414" s="1"/>
  <c r="F43" i="1414" s="1"/>
  <c r="G43" i="1414" s="1"/>
  <c r="E33" i="1353"/>
  <c r="F32" i="1353"/>
  <c r="D42" i="1414" s="1"/>
  <c r="E32" i="1353"/>
  <c r="F28" i="1353"/>
  <c r="D38" i="1414" s="1"/>
  <c r="E28" i="1353"/>
  <c r="F15" i="1353"/>
  <c r="D25" i="1414" s="1"/>
  <c r="E25" i="1414" s="1"/>
  <c r="G25" i="1414" s="1"/>
  <c r="E15" i="1353"/>
  <c r="F16" i="1353"/>
  <c r="D26" i="1414" s="1"/>
  <c r="E26" i="1414" s="1"/>
  <c r="G26" i="1414" s="1"/>
  <c r="E16" i="1353"/>
  <c r="F18" i="1353"/>
  <c r="D28" i="1414" s="1"/>
  <c r="E18" i="1353"/>
  <c r="C71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D31" i="1414" s="1"/>
  <c r="E31" i="1414" s="1"/>
  <c r="G31" i="1414" s="1"/>
  <c r="F25" i="1353"/>
  <c r="D35" i="1414" s="1"/>
  <c r="G35" i="1414" s="1"/>
  <c r="E25" i="1353"/>
  <c r="F26" i="1353"/>
  <c r="D36" i="1414" s="1"/>
  <c r="G36" i="1414" s="1"/>
  <c r="E26" i="1353"/>
  <c r="F11" i="1353"/>
  <c r="D21" i="1414" s="1"/>
  <c r="G21" i="1414" s="1"/>
  <c r="E11" i="1353"/>
  <c r="F41" i="1353"/>
  <c r="D51" i="1414" s="1"/>
  <c r="G51" i="1414" s="1"/>
  <c r="E41" i="1353"/>
  <c r="F29" i="1353"/>
  <c r="D39" i="1414" s="1"/>
  <c r="F39" i="1414" s="1"/>
  <c r="G39" i="1414" s="1"/>
  <c r="E29" i="1353"/>
  <c r="F27" i="1353"/>
  <c r="D37" i="1414" s="1"/>
  <c r="F37" i="1414" s="1"/>
  <c r="G37" i="1414" s="1"/>
  <c r="E27" i="1353"/>
  <c r="F40" i="1353"/>
  <c r="D50" i="1414" s="1"/>
  <c r="E40" i="1353"/>
  <c r="F19" i="1353"/>
  <c r="D29" i="1414" s="1"/>
  <c r="G29" i="1414" s="1"/>
  <c r="E19" i="1353"/>
  <c r="F13" i="1353"/>
  <c r="D23" i="1414" s="1"/>
  <c r="G23" i="1414" s="1"/>
  <c r="E13" i="1353"/>
  <c r="F20" i="1353"/>
  <c r="D30" i="1414" s="1"/>
  <c r="G30" i="1414" s="1"/>
  <c r="E20" i="1353"/>
  <c r="F9" i="1353"/>
  <c r="E9" i="1353"/>
  <c r="F10" i="1353"/>
  <c r="D20" i="1414" s="1"/>
  <c r="G20" i="1414" s="1"/>
  <c r="E10" i="1353"/>
  <c r="F43" i="1353"/>
  <c r="D53" i="1414" s="1"/>
  <c r="G53" i="1414" s="1"/>
  <c r="E43" i="1353"/>
  <c r="F42" i="1353"/>
  <c r="D52" i="1414" s="1"/>
  <c r="G52" i="1414" s="1"/>
  <c r="E42" i="1353"/>
  <c r="F23" i="1353"/>
  <c r="D33" i="1414" s="1"/>
  <c r="G33" i="1414" s="1"/>
  <c r="E23" i="1353"/>
  <c r="F22" i="1353"/>
  <c r="D32" i="1414" s="1"/>
  <c r="G32" i="1414" s="1"/>
  <c r="E22" i="1353"/>
  <c r="F24" i="1353"/>
  <c r="D34" i="1414" s="1"/>
  <c r="G34" i="1414" s="1"/>
  <c r="E24" i="1353"/>
  <c r="F17" i="1353"/>
  <c r="D27" i="1414" s="1"/>
  <c r="E17" i="1353"/>
  <c r="D56" i="1352"/>
  <c r="E28" i="1414" l="1"/>
  <c r="G28" i="1414" s="1"/>
  <c r="E27" i="1414"/>
  <c r="G27" i="1414" s="1"/>
  <c r="M27" i="1414"/>
  <c r="E124" i="1414"/>
  <c r="D124" i="1414" s="1"/>
  <c r="E124" i="1417"/>
  <c r="D124" i="1417" s="1"/>
  <c r="F50" i="1414"/>
  <c r="G50" i="1414" s="1"/>
  <c r="D60" i="1375"/>
  <c r="F60" i="1375" s="1"/>
  <c r="G60" i="1375" s="1"/>
  <c r="D60" i="1414"/>
  <c r="F42" i="1414"/>
  <c r="G42" i="1414" s="1"/>
  <c r="F44" i="1414"/>
  <c r="G44" i="1414" s="1"/>
  <c r="D61" i="1375"/>
  <c r="G61" i="1375" s="1"/>
  <c r="D61" i="1414"/>
  <c r="G61" i="1414" s="1"/>
  <c r="D19" i="1375"/>
  <c r="G19" i="1375" s="1"/>
  <c r="D19" i="1414"/>
  <c r="G19" i="1414" s="1"/>
  <c r="F38" i="1414"/>
  <c r="G38" i="1414" s="1"/>
  <c r="F40" i="1414"/>
  <c r="G40" i="1414" s="1"/>
  <c r="E54" i="1414"/>
  <c r="G54" i="1414" s="1"/>
  <c r="E124" i="1413"/>
  <c r="D124" i="1413" s="1"/>
  <c r="E124" i="1403"/>
  <c r="D124" i="1403" s="1"/>
  <c r="E124" i="1381"/>
  <c r="D124" i="1381" s="1"/>
  <c r="E124" i="1375"/>
  <c r="D124" i="1375" s="1"/>
  <c r="E124" i="1378"/>
  <c r="D124" i="1378" s="1"/>
  <c r="E124" i="1376"/>
  <c r="D124" i="1376" s="1"/>
  <c r="E124" i="1373"/>
  <c r="D124" i="1373" s="1"/>
  <c r="E124" i="1371"/>
  <c r="D124" i="1371" s="1"/>
  <c r="E124" i="1380"/>
  <c r="D124" i="1380" s="1"/>
  <c r="E124" i="1372"/>
  <c r="D124" i="1372" s="1"/>
  <c r="E124" i="1370"/>
  <c r="D124" i="1370" s="1"/>
  <c r="E124" i="1384"/>
  <c r="D124" i="1384" s="1"/>
  <c r="E124" i="1374"/>
  <c r="D124" i="1374" s="1"/>
  <c r="I14" i="1357"/>
  <c r="I12" i="1357"/>
  <c r="I9" i="1357"/>
  <c r="I6" i="1357"/>
  <c r="I3" i="1357"/>
  <c r="I13" i="1357"/>
  <c r="I10" i="1357"/>
  <c r="I7" i="1357"/>
  <c r="I4" i="1357"/>
  <c r="I11" i="1357"/>
  <c r="F37" i="1352"/>
  <c r="F38" i="1352"/>
  <c r="F39" i="1352"/>
  <c r="F40" i="1352"/>
  <c r="F41" i="1352"/>
  <c r="F42" i="1352"/>
  <c r="F43" i="1352"/>
  <c r="F44" i="1352"/>
  <c r="F45" i="1352"/>
  <c r="F47" i="1352"/>
  <c r="F48" i="1352"/>
  <c r="F49" i="1352"/>
  <c r="F50" i="1352"/>
  <c r="F51" i="1352"/>
  <c r="F52" i="1352"/>
  <c r="F53" i="1352"/>
  <c r="G101" i="1414"/>
  <c r="I101" i="1414" s="1"/>
  <c r="F31" i="1352"/>
  <c r="F30" i="1352"/>
  <c r="F29" i="1352"/>
  <c r="F28" i="1352"/>
  <c r="F27" i="1352"/>
  <c r="F26" i="1352"/>
  <c r="F25" i="1352"/>
  <c r="F16" i="1352"/>
  <c r="F14" i="1352"/>
  <c r="F13" i="1352"/>
  <c r="F12" i="1352"/>
  <c r="F10" i="1352"/>
  <c r="F9" i="1352"/>
  <c r="F8" i="1352"/>
  <c r="F7" i="1352"/>
  <c r="F6" i="1352"/>
  <c r="G77" i="1352"/>
  <c r="G76" i="1352"/>
  <c r="G75" i="1352"/>
  <c r="G74" i="1352"/>
  <c r="G73" i="1352"/>
  <c r="G72" i="1352"/>
  <c r="G71" i="1352"/>
  <c r="G70" i="1352"/>
  <c r="G69" i="1352"/>
  <c r="G68" i="1352"/>
  <c r="G67" i="1352"/>
  <c r="G66" i="1352"/>
  <c r="G65" i="1352"/>
  <c r="G64" i="1352"/>
  <c r="G63" i="1352"/>
  <c r="G62" i="1352"/>
  <c r="G61" i="1352"/>
  <c r="G60" i="1352"/>
  <c r="G59" i="1352"/>
  <c r="G58" i="1352"/>
  <c r="G57" i="1352"/>
  <c r="G56" i="1352"/>
  <c r="F15" i="1352"/>
  <c r="F11" i="1352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7" l="1"/>
  <c r="H124" i="1414"/>
  <c r="I124" i="1414" s="1"/>
  <c r="H124" i="1417"/>
  <c r="I124" i="1417" s="1"/>
  <c r="H126" i="1414"/>
  <c r="I126" i="1414" s="1"/>
  <c r="H126" i="1417"/>
  <c r="I126" i="1417" s="1"/>
  <c r="H128" i="1414"/>
  <c r="I128" i="1414" s="1"/>
  <c r="H128" i="1417"/>
  <c r="I128" i="1417" s="1"/>
  <c r="H130" i="1414"/>
  <c r="I130" i="1414" s="1"/>
  <c r="H130" i="1417"/>
  <c r="I130" i="1417" s="1"/>
  <c r="H132" i="1414"/>
  <c r="I132" i="1414" s="1"/>
  <c r="H132" i="1417"/>
  <c r="I132" i="1417" s="1"/>
  <c r="H134" i="1414"/>
  <c r="I134" i="1414" s="1"/>
  <c r="H134" i="1417"/>
  <c r="I134" i="1417" s="1"/>
  <c r="H136" i="1414"/>
  <c r="I136" i="1414" s="1"/>
  <c r="H136" i="1417"/>
  <c r="I136" i="1417" s="1"/>
  <c r="H138" i="1414"/>
  <c r="I138" i="1414" s="1"/>
  <c r="H138" i="1417"/>
  <c r="I138" i="1417" s="1"/>
  <c r="H140" i="1414"/>
  <c r="I140" i="1414" s="1"/>
  <c r="H140" i="1417"/>
  <c r="I140" i="1417" s="1"/>
  <c r="H142" i="1414"/>
  <c r="I142" i="1414" s="1"/>
  <c r="H142" i="1417"/>
  <c r="I142" i="1417" s="1"/>
  <c r="H144" i="1414"/>
  <c r="I144" i="1414" s="1"/>
  <c r="H144" i="1417"/>
  <c r="I144" i="1417" s="1"/>
  <c r="G71" i="1417"/>
  <c r="G73" i="1417"/>
  <c r="G75" i="1417"/>
  <c r="G78" i="1417"/>
  <c r="G81" i="1417"/>
  <c r="G91" i="1417"/>
  <c r="G93" i="1417"/>
  <c r="G95" i="1417"/>
  <c r="G118" i="1417"/>
  <c r="G116" i="1417"/>
  <c r="G114" i="1417"/>
  <c r="G111" i="1417"/>
  <c r="G109" i="1417"/>
  <c r="G107" i="1417"/>
  <c r="G105" i="1417"/>
  <c r="G103" i="1417"/>
  <c r="F151" i="1414"/>
  <c r="G151" i="1414" s="1"/>
  <c r="I151" i="1414" s="1"/>
  <c r="F151" i="1417"/>
  <c r="G151" i="1417" s="1"/>
  <c r="I151" i="1417" s="1"/>
  <c r="F153" i="1414"/>
  <c r="G153" i="1414" s="1"/>
  <c r="I153" i="1414" s="1"/>
  <c r="F153" i="1417"/>
  <c r="G153" i="1417" s="1"/>
  <c r="I153" i="1417" s="1"/>
  <c r="G80" i="1417"/>
  <c r="H125" i="1414"/>
  <c r="I125" i="1414" s="1"/>
  <c r="H125" i="1417"/>
  <c r="I125" i="1417" s="1"/>
  <c r="H127" i="1414"/>
  <c r="I127" i="1414" s="1"/>
  <c r="H127" i="1417"/>
  <c r="I127" i="1417" s="1"/>
  <c r="H129" i="1414"/>
  <c r="I129" i="1414" s="1"/>
  <c r="H129" i="1417"/>
  <c r="I129" i="1417" s="1"/>
  <c r="H131" i="1414"/>
  <c r="I131" i="1414" s="1"/>
  <c r="H131" i="1417"/>
  <c r="I131" i="1417" s="1"/>
  <c r="H133" i="1414"/>
  <c r="I133" i="1414" s="1"/>
  <c r="H133" i="1417"/>
  <c r="I133" i="1417" s="1"/>
  <c r="H135" i="1414"/>
  <c r="I135" i="1414" s="1"/>
  <c r="H135" i="1417"/>
  <c r="I135" i="1417" s="1"/>
  <c r="H137" i="1414"/>
  <c r="I137" i="1414" s="1"/>
  <c r="H137" i="1417"/>
  <c r="I137" i="1417" s="1"/>
  <c r="H139" i="1414"/>
  <c r="I139" i="1414" s="1"/>
  <c r="H139" i="1417"/>
  <c r="I139" i="1417" s="1"/>
  <c r="H141" i="1414"/>
  <c r="I141" i="1414" s="1"/>
  <c r="H141" i="1417"/>
  <c r="I141" i="1417" s="1"/>
  <c r="H143" i="1414"/>
  <c r="I143" i="1414" s="1"/>
  <c r="H143" i="1417"/>
  <c r="I143" i="1417" s="1"/>
  <c r="H145" i="1414"/>
  <c r="I145" i="1414" s="1"/>
  <c r="H145" i="1417"/>
  <c r="I145" i="1417" s="1"/>
  <c r="G72" i="1417"/>
  <c r="G74" i="1417"/>
  <c r="G77" i="1417"/>
  <c r="G79" i="1417"/>
  <c r="G90" i="1417"/>
  <c r="G92" i="1417"/>
  <c r="G94" i="1417"/>
  <c r="G96" i="1417"/>
  <c r="G119" i="1417"/>
  <c r="G117" i="1417"/>
  <c r="G115" i="1417"/>
  <c r="G113" i="1417"/>
  <c r="G110" i="1417"/>
  <c r="G108" i="1417"/>
  <c r="G106" i="1417"/>
  <c r="G104" i="1417"/>
  <c r="F150" i="1414"/>
  <c r="G150" i="1414" s="1"/>
  <c r="I150" i="1414" s="1"/>
  <c r="F150" i="1417"/>
  <c r="G150" i="1417" s="1"/>
  <c r="I150" i="1417" s="1"/>
  <c r="F152" i="1414"/>
  <c r="G152" i="1414" s="1"/>
  <c r="I152" i="1414" s="1"/>
  <c r="F152" i="1417"/>
  <c r="G152" i="1417" s="1"/>
  <c r="I152" i="1417" s="1"/>
  <c r="G27" i="1355"/>
  <c r="F27" i="1356"/>
  <c r="G21" i="1355"/>
  <c r="F21" i="1356"/>
  <c r="G31" i="1355"/>
  <c r="G33" i="1355" s="1"/>
  <c r="F32" i="1356"/>
  <c r="F33" i="1356" s="1"/>
  <c r="F60" i="1414"/>
  <c r="G60" i="1414" s="1"/>
  <c r="G20" i="1355"/>
  <c r="F20" i="1356"/>
  <c r="G72" i="1414"/>
  <c r="I72" i="1414" s="1"/>
  <c r="G72" i="1371"/>
  <c r="G72" i="1372"/>
  <c r="G72" i="1374"/>
  <c r="G72" i="1375"/>
  <c r="I72" i="1375" s="1"/>
  <c r="G72" i="1381"/>
  <c r="G72" i="1403"/>
  <c r="I72" i="1403" s="1"/>
  <c r="G72" i="1373"/>
  <c r="G72" i="1413"/>
  <c r="G72" i="1376"/>
  <c r="G72" i="1378"/>
  <c r="G72" i="1380"/>
  <c r="G72" i="1384"/>
  <c r="I72" i="1384" s="1"/>
  <c r="G72" i="1370"/>
  <c r="G73" i="1414"/>
  <c r="I73" i="1414" s="1"/>
  <c r="G73" i="1371"/>
  <c r="I73" i="1371" s="1"/>
  <c r="G73" i="1372"/>
  <c r="G73" i="1374"/>
  <c r="I73" i="1374" s="1"/>
  <c r="G73" i="1375"/>
  <c r="I73" i="1375" s="1"/>
  <c r="G73" i="1381"/>
  <c r="G73" i="1403"/>
  <c r="I73" i="1403" s="1"/>
  <c r="G73" i="1373"/>
  <c r="I73" i="1373" s="1"/>
  <c r="G73" i="1413"/>
  <c r="I73" i="1413" s="1"/>
  <c r="G73" i="1376"/>
  <c r="I73" i="1376" s="1"/>
  <c r="G73" i="1378"/>
  <c r="G73" i="1380"/>
  <c r="G73" i="1384"/>
  <c r="G73" i="1370"/>
  <c r="I73" i="1370" s="1"/>
  <c r="G78" i="1414"/>
  <c r="G78" i="1372"/>
  <c r="G78" i="1371"/>
  <c r="I78" i="1371" s="1"/>
  <c r="G78" i="1373"/>
  <c r="I78" i="1373" s="1"/>
  <c r="G78" i="1413"/>
  <c r="I78" i="1413" s="1"/>
  <c r="G78" i="1376"/>
  <c r="G78" i="1378"/>
  <c r="G78" i="1380"/>
  <c r="I78" i="1380" s="1"/>
  <c r="G78" i="1384"/>
  <c r="G78" i="1374"/>
  <c r="I78" i="1374" s="1"/>
  <c r="G78" i="1375"/>
  <c r="G78" i="1381"/>
  <c r="G78" i="1403"/>
  <c r="G78" i="1370"/>
  <c r="I78" i="1370" s="1"/>
  <c r="G81" i="1414"/>
  <c r="G81" i="1371"/>
  <c r="G81" i="1372"/>
  <c r="G81" i="1373"/>
  <c r="I81" i="1373" s="1"/>
  <c r="G81" i="1374"/>
  <c r="G81" i="1375"/>
  <c r="G81" i="1381"/>
  <c r="G81" i="1403"/>
  <c r="G81" i="1413"/>
  <c r="G81" i="1376"/>
  <c r="I81" i="1376" s="1"/>
  <c r="G81" i="1378"/>
  <c r="G81" i="1380"/>
  <c r="G81" i="1384"/>
  <c r="G81" i="1370"/>
  <c r="G90" i="1414"/>
  <c r="I90" i="1414" s="1"/>
  <c r="G90" i="1372"/>
  <c r="G90" i="1371"/>
  <c r="G90" i="1373"/>
  <c r="I90" i="1373" s="1"/>
  <c r="G90" i="1413"/>
  <c r="I90" i="1413" s="1"/>
  <c r="G90" i="1376"/>
  <c r="G90" i="1378"/>
  <c r="G90" i="1380"/>
  <c r="I90" i="1380" s="1"/>
  <c r="G90" i="1384"/>
  <c r="I90" i="1384" s="1"/>
  <c r="G90" i="1374"/>
  <c r="I90" i="1374" s="1"/>
  <c r="G90" i="1375"/>
  <c r="I90" i="1375" s="1"/>
  <c r="G90" i="1381"/>
  <c r="G90" i="1403"/>
  <c r="I90" i="1403" s="1"/>
  <c r="G90" i="1370"/>
  <c r="G94" i="1414"/>
  <c r="G94" i="1372"/>
  <c r="I94" i="1372" s="1"/>
  <c r="G94" i="1371"/>
  <c r="I94" i="1371" s="1"/>
  <c r="G94" i="1373"/>
  <c r="I94" i="1373" s="1"/>
  <c r="G94" i="1413"/>
  <c r="I94" i="1413" s="1"/>
  <c r="G94" i="1376"/>
  <c r="I94" i="1376" s="1"/>
  <c r="G94" i="1378"/>
  <c r="G94" i="1380"/>
  <c r="G94" i="1384"/>
  <c r="G94" i="1374"/>
  <c r="I94" i="1374" s="1"/>
  <c r="G94" i="1375"/>
  <c r="G94" i="1381"/>
  <c r="I94" i="1381" s="1"/>
  <c r="G94" i="1403"/>
  <c r="I94" i="1403" s="1"/>
  <c r="G94" i="1370"/>
  <c r="I94" i="1370" s="1"/>
  <c r="G96" i="1414"/>
  <c r="I96" i="1414" s="1"/>
  <c r="G96" i="1371"/>
  <c r="I96" i="1371" s="1"/>
  <c r="G96" i="1373"/>
  <c r="I96" i="1373" s="1"/>
  <c r="G96" i="1413"/>
  <c r="I96" i="1413" s="1"/>
  <c r="G96" i="1376"/>
  <c r="I96" i="1376" s="1"/>
  <c r="G96" i="1378"/>
  <c r="I96" i="1378" s="1"/>
  <c r="G96" i="1380"/>
  <c r="I96" i="1380" s="1"/>
  <c r="G96" i="1384"/>
  <c r="I96" i="1384" s="1"/>
  <c r="G96" i="1370"/>
  <c r="I96" i="1370" s="1"/>
  <c r="G96" i="1372"/>
  <c r="I96" i="1372" s="1"/>
  <c r="G96" i="1374"/>
  <c r="I96" i="1374" s="1"/>
  <c r="G96" i="1375"/>
  <c r="I96" i="1375" s="1"/>
  <c r="G96" i="1381"/>
  <c r="I96" i="1381" s="1"/>
  <c r="G96" i="1403"/>
  <c r="I96" i="1403" s="1"/>
  <c r="G115" i="1414"/>
  <c r="I115" i="1414" s="1"/>
  <c r="G115" i="1373"/>
  <c r="I115" i="1373" s="1"/>
  <c r="G115" i="1375"/>
  <c r="I115" i="1375" s="1"/>
  <c r="G115" i="1378"/>
  <c r="G115" i="1381"/>
  <c r="G115" i="1403"/>
  <c r="G115" i="1371"/>
  <c r="I115" i="1371" s="1"/>
  <c r="G115" i="1372"/>
  <c r="G115" i="1374"/>
  <c r="I115" i="1374" s="1"/>
  <c r="G115" i="1413"/>
  <c r="I115" i="1413" s="1"/>
  <c r="G115" i="1376"/>
  <c r="I115" i="1376" s="1"/>
  <c r="G115" i="1380"/>
  <c r="G115" i="1384"/>
  <c r="G115" i="1370"/>
  <c r="G113" i="1414"/>
  <c r="I113" i="1414" s="1"/>
  <c r="G113" i="1373"/>
  <c r="I113" i="1373" s="1"/>
  <c r="G113" i="1375"/>
  <c r="I113" i="1375" s="1"/>
  <c r="G113" i="1378"/>
  <c r="G113" i="1381"/>
  <c r="G113" i="1403"/>
  <c r="G113" i="1371"/>
  <c r="I113" i="1371" s="1"/>
  <c r="G113" i="1372"/>
  <c r="G113" i="1374"/>
  <c r="I113" i="1374" s="1"/>
  <c r="G113" i="1413"/>
  <c r="I113" i="1413" s="1"/>
  <c r="G113" i="1376"/>
  <c r="I113" i="1376" s="1"/>
  <c r="G113" i="1380"/>
  <c r="G113" i="1384"/>
  <c r="G113" i="1370"/>
  <c r="G108" i="1414"/>
  <c r="I108" i="1414" s="1"/>
  <c r="G108" i="1371"/>
  <c r="I108" i="1371" s="1"/>
  <c r="G108" i="1374"/>
  <c r="I108" i="1374" s="1"/>
  <c r="G108" i="1376"/>
  <c r="I108" i="1376" s="1"/>
  <c r="G108" i="1378"/>
  <c r="G108" i="1381"/>
  <c r="G108" i="1403"/>
  <c r="G108" i="1372"/>
  <c r="I108" i="1372" s="1"/>
  <c r="G108" i="1373"/>
  <c r="I108" i="1373" s="1"/>
  <c r="G108" i="1413"/>
  <c r="I108" i="1413" s="1"/>
  <c r="G108" i="1375"/>
  <c r="I108" i="1375" s="1"/>
  <c r="G108" i="1380"/>
  <c r="G108" i="1384"/>
  <c r="G108" i="1370"/>
  <c r="G106" i="1414"/>
  <c r="I106" i="1414" s="1"/>
  <c r="G106" i="1371"/>
  <c r="I106" i="1371" s="1"/>
  <c r="G106" i="1373"/>
  <c r="I106" i="1373" s="1"/>
  <c r="G106" i="1374"/>
  <c r="I106" i="1374" s="1"/>
  <c r="G106" i="1378"/>
  <c r="G106" i="1381"/>
  <c r="G106" i="1403"/>
  <c r="G106" i="1372"/>
  <c r="G106" i="1413"/>
  <c r="I106" i="1413" s="1"/>
  <c r="G106" i="1375"/>
  <c r="I106" i="1375" s="1"/>
  <c r="G106" i="1376"/>
  <c r="I106" i="1376" s="1"/>
  <c r="G106" i="1380"/>
  <c r="G106" i="1384"/>
  <c r="G106" i="1370"/>
  <c r="G104" i="1414"/>
  <c r="I104" i="1414" s="1"/>
  <c r="G104" i="1371"/>
  <c r="I104" i="1371" s="1"/>
  <c r="G104" i="1373"/>
  <c r="I104" i="1373" s="1"/>
  <c r="G104" i="1374"/>
  <c r="I104" i="1374" s="1"/>
  <c r="G104" i="1378"/>
  <c r="G104" i="1381"/>
  <c r="G104" i="1403"/>
  <c r="G104" i="1372"/>
  <c r="I104" i="1372" s="1"/>
  <c r="G104" i="1413"/>
  <c r="I104" i="1413" s="1"/>
  <c r="G104" i="1375"/>
  <c r="I104" i="1375" s="1"/>
  <c r="G104" i="1376"/>
  <c r="I104" i="1376" s="1"/>
  <c r="G104" i="1380"/>
  <c r="G104" i="1384"/>
  <c r="G104" i="1370"/>
  <c r="G80" i="1414"/>
  <c r="G80" i="1372"/>
  <c r="I80" i="1372" s="1"/>
  <c r="G80" i="1371"/>
  <c r="G80" i="1373"/>
  <c r="G80" i="1413"/>
  <c r="G80" i="1376"/>
  <c r="G80" i="1378"/>
  <c r="G80" i="1380"/>
  <c r="I80" i="1380" s="1"/>
  <c r="G80" i="1384"/>
  <c r="I80" i="1384" s="1"/>
  <c r="G80" i="1374"/>
  <c r="G80" i="1375"/>
  <c r="G80" i="1381"/>
  <c r="G80" i="1403"/>
  <c r="G80" i="1370"/>
  <c r="G71" i="1413"/>
  <c r="I71" i="1413" s="1"/>
  <c r="G71" i="1414"/>
  <c r="G74" i="1414"/>
  <c r="I74" i="1414" s="1"/>
  <c r="G74" i="1372"/>
  <c r="I74" i="1372" s="1"/>
  <c r="G74" i="1371"/>
  <c r="I74" i="1371" s="1"/>
  <c r="G74" i="1373"/>
  <c r="I74" i="1373" s="1"/>
  <c r="G74" i="1413"/>
  <c r="I74" i="1413" s="1"/>
  <c r="G74" i="1376"/>
  <c r="I74" i="1376" s="1"/>
  <c r="G74" i="1378"/>
  <c r="I74" i="1378" s="1"/>
  <c r="G74" i="1380"/>
  <c r="I74" i="1380" s="1"/>
  <c r="G74" i="1384"/>
  <c r="I74" i="1384" s="1"/>
  <c r="G74" i="1374"/>
  <c r="I74" i="1374" s="1"/>
  <c r="G74" i="1375"/>
  <c r="I74" i="1375" s="1"/>
  <c r="G74" i="1381"/>
  <c r="I74" i="1381" s="1"/>
  <c r="G74" i="1403"/>
  <c r="I74" i="1403" s="1"/>
  <c r="G74" i="1370"/>
  <c r="I74" i="1370" s="1"/>
  <c r="G77" i="1414"/>
  <c r="I77" i="1414" s="1"/>
  <c r="G77" i="1371"/>
  <c r="I77" i="1371" s="1"/>
  <c r="G77" i="1372"/>
  <c r="I77" i="1372" s="1"/>
  <c r="G77" i="1373"/>
  <c r="I77" i="1373" s="1"/>
  <c r="G77" i="1374"/>
  <c r="I77" i="1374" s="1"/>
  <c r="G77" i="1375"/>
  <c r="I77" i="1375" s="1"/>
  <c r="G77" i="1381"/>
  <c r="G77" i="1403"/>
  <c r="I77" i="1403" s="1"/>
  <c r="G77" i="1413"/>
  <c r="I77" i="1413" s="1"/>
  <c r="G77" i="1376"/>
  <c r="I77" i="1376" s="1"/>
  <c r="G77" i="1378"/>
  <c r="I77" i="1378" s="1"/>
  <c r="G77" i="1380"/>
  <c r="I77" i="1380" s="1"/>
  <c r="G77" i="1384"/>
  <c r="I77" i="1384" s="1"/>
  <c r="G77" i="1370"/>
  <c r="I77" i="1370" s="1"/>
  <c r="G79" i="1414"/>
  <c r="G79" i="1371"/>
  <c r="G79" i="1372"/>
  <c r="G79" i="1374"/>
  <c r="G79" i="1375"/>
  <c r="G79" i="1381"/>
  <c r="G79" i="1403"/>
  <c r="G79" i="1373"/>
  <c r="G79" i="1413"/>
  <c r="G79" i="1376"/>
  <c r="G79" i="1378"/>
  <c r="G79" i="1380"/>
  <c r="G79" i="1384"/>
  <c r="G79" i="1370"/>
  <c r="G89" i="1414"/>
  <c r="G89" i="1371"/>
  <c r="I89" i="1371" s="1"/>
  <c r="G89" i="1372"/>
  <c r="I89" i="1372" s="1"/>
  <c r="G89" i="1373"/>
  <c r="G89" i="1374"/>
  <c r="G89" i="1375"/>
  <c r="G89" i="1381"/>
  <c r="G89" i="1403"/>
  <c r="G89" i="1413"/>
  <c r="G89" i="1376"/>
  <c r="I89" i="1376" s="1"/>
  <c r="G89" i="1378"/>
  <c r="I89" i="1378" s="1"/>
  <c r="G89" i="1380"/>
  <c r="G89" i="1384"/>
  <c r="G89" i="1370"/>
  <c r="I89" i="1370" s="1"/>
  <c r="G91" i="1414"/>
  <c r="G91" i="1371"/>
  <c r="G91" i="1372"/>
  <c r="G91" i="1374"/>
  <c r="G91" i="1375"/>
  <c r="G91" i="1381"/>
  <c r="I91" i="1381" s="1"/>
  <c r="G91" i="1403"/>
  <c r="G91" i="1373"/>
  <c r="G91" i="1413"/>
  <c r="G91" i="1376"/>
  <c r="G91" i="1378"/>
  <c r="G91" i="1380"/>
  <c r="G91" i="1384"/>
  <c r="G91" i="1370"/>
  <c r="G93" i="1414"/>
  <c r="G93" i="1371"/>
  <c r="I93" i="1371" s="1"/>
  <c r="G93" i="1372"/>
  <c r="I93" i="1372" s="1"/>
  <c r="G93" i="1373"/>
  <c r="I93" i="1373" s="1"/>
  <c r="G93" i="1374"/>
  <c r="I93" i="1374" s="1"/>
  <c r="G93" i="1375"/>
  <c r="G93" i="1381"/>
  <c r="G93" i="1403"/>
  <c r="G93" i="1413"/>
  <c r="I93" i="1413" s="1"/>
  <c r="G93" i="1376"/>
  <c r="G93" i="1378"/>
  <c r="G93" i="1380"/>
  <c r="G93" i="1384"/>
  <c r="G93" i="1370"/>
  <c r="I93" i="1370" s="1"/>
  <c r="G95" i="1414"/>
  <c r="G95" i="1371"/>
  <c r="G95" i="1373"/>
  <c r="I95" i="1373" s="1"/>
  <c r="G95" i="1372"/>
  <c r="G95" i="1374"/>
  <c r="I95" i="1374" s="1"/>
  <c r="G95" i="1375"/>
  <c r="G95" i="1381"/>
  <c r="I95" i="1381" s="1"/>
  <c r="G95" i="1403"/>
  <c r="I95" i="1403" s="1"/>
  <c r="G95" i="1413"/>
  <c r="I95" i="1413" s="1"/>
  <c r="G95" i="1376"/>
  <c r="G95" i="1378"/>
  <c r="G95" i="1380"/>
  <c r="G95" i="1384"/>
  <c r="G95" i="1370"/>
  <c r="G114" i="1414"/>
  <c r="I114" i="1414" s="1"/>
  <c r="G114" i="1372"/>
  <c r="G114" i="1373"/>
  <c r="I114" i="1373" s="1"/>
  <c r="G114" i="1375"/>
  <c r="I114" i="1375" s="1"/>
  <c r="G114" i="1380"/>
  <c r="G114" i="1384"/>
  <c r="G114" i="1370"/>
  <c r="G114" i="1371"/>
  <c r="I114" i="1371" s="1"/>
  <c r="G114" i="1374"/>
  <c r="I114" i="1374" s="1"/>
  <c r="G114" i="1413"/>
  <c r="I114" i="1413" s="1"/>
  <c r="G114" i="1376"/>
  <c r="I114" i="1376" s="1"/>
  <c r="G114" i="1378"/>
  <c r="G114" i="1381"/>
  <c r="G114" i="1403"/>
  <c r="G111" i="1414"/>
  <c r="I111" i="1414" s="1"/>
  <c r="G111" i="1371"/>
  <c r="I111" i="1371" s="1"/>
  <c r="G111" i="1372"/>
  <c r="G111" i="1374"/>
  <c r="I111" i="1374" s="1"/>
  <c r="G111" i="1413"/>
  <c r="I111" i="1413" s="1"/>
  <c r="G111" i="1376"/>
  <c r="I111" i="1376" s="1"/>
  <c r="G111" i="1380"/>
  <c r="G111" i="1384"/>
  <c r="G111" i="1370"/>
  <c r="G111" i="1373"/>
  <c r="I111" i="1373" s="1"/>
  <c r="G111" i="1375"/>
  <c r="I111" i="1375" s="1"/>
  <c r="G111" i="1378"/>
  <c r="G111" i="1381"/>
  <c r="G111" i="1403"/>
  <c r="G109" i="1414"/>
  <c r="I109" i="1414" s="1"/>
  <c r="G109" i="1371"/>
  <c r="I109" i="1371" s="1"/>
  <c r="G109" i="1372"/>
  <c r="G109" i="1374"/>
  <c r="I109" i="1374" s="1"/>
  <c r="G109" i="1376"/>
  <c r="I109" i="1376" s="1"/>
  <c r="G109" i="1380"/>
  <c r="G109" i="1384"/>
  <c r="G109" i="1370"/>
  <c r="G109" i="1373"/>
  <c r="I109" i="1373" s="1"/>
  <c r="G109" i="1413"/>
  <c r="I109" i="1413" s="1"/>
  <c r="G109" i="1375"/>
  <c r="I109" i="1375" s="1"/>
  <c r="G109" i="1378"/>
  <c r="G109" i="1381"/>
  <c r="G109" i="1403"/>
  <c r="G107" i="1414"/>
  <c r="I107" i="1414" s="1"/>
  <c r="G107" i="1371"/>
  <c r="I107" i="1371" s="1"/>
  <c r="G107" i="1372"/>
  <c r="G107" i="1373"/>
  <c r="G107" i="1374"/>
  <c r="I107" i="1374" s="1"/>
  <c r="G107" i="1380"/>
  <c r="G107" i="1384"/>
  <c r="G107" i="1370"/>
  <c r="G107" i="1413"/>
  <c r="I107" i="1413" s="1"/>
  <c r="G107" i="1375"/>
  <c r="I107" i="1375" s="1"/>
  <c r="G107" i="1376"/>
  <c r="I107" i="1376" s="1"/>
  <c r="G107" i="1378"/>
  <c r="G107" i="1381"/>
  <c r="G107" i="1403"/>
  <c r="G105" i="1414"/>
  <c r="I105" i="1414" s="1"/>
  <c r="G105" i="1371"/>
  <c r="I105" i="1371" s="1"/>
  <c r="G105" i="1372"/>
  <c r="I105" i="1372" s="1"/>
  <c r="G105" i="1373"/>
  <c r="I105" i="1373" s="1"/>
  <c r="G105" i="1374"/>
  <c r="I105" i="1374" s="1"/>
  <c r="G105" i="1380"/>
  <c r="G105" i="1384"/>
  <c r="G105" i="1370"/>
  <c r="G105" i="1413"/>
  <c r="I105" i="1413" s="1"/>
  <c r="G105" i="1375"/>
  <c r="I105" i="1375" s="1"/>
  <c r="G105" i="1376"/>
  <c r="I105" i="1376" s="1"/>
  <c r="G105" i="1378"/>
  <c r="G105" i="1381"/>
  <c r="G105" i="1403"/>
  <c r="G103" i="1414"/>
  <c r="I103" i="1414" s="1"/>
  <c r="G103" i="1371"/>
  <c r="I103" i="1371" s="1"/>
  <c r="G103" i="1372"/>
  <c r="I103" i="1372" s="1"/>
  <c r="G103" i="1373"/>
  <c r="I103" i="1373" s="1"/>
  <c r="G103" i="1374"/>
  <c r="I103" i="1374" s="1"/>
  <c r="G103" i="1380"/>
  <c r="G103" i="1384"/>
  <c r="G103" i="1370"/>
  <c r="G103" i="1413"/>
  <c r="I103" i="1413" s="1"/>
  <c r="G103" i="1375"/>
  <c r="I103" i="1375" s="1"/>
  <c r="G103" i="1376"/>
  <c r="I103" i="1376" s="1"/>
  <c r="G103" i="1378"/>
  <c r="G103" i="1381"/>
  <c r="G103" i="1403"/>
  <c r="G76" i="1414"/>
  <c r="I76" i="1414" s="1"/>
  <c r="G76" i="1372"/>
  <c r="G76" i="1371"/>
  <c r="G76" i="1373"/>
  <c r="G76" i="1413"/>
  <c r="G76" i="1376"/>
  <c r="G76" i="1378"/>
  <c r="G76" i="1380"/>
  <c r="G76" i="1384"/>
  <c r="G76" i="1374"/>
  <c r="G76" i="1375"/>
  <c r="I76" i="1375" s="1"/>
  <c r="G76" i="1381"/>
  <c r="G76" i="1403"/>
  <c r="G76" i="1370"/>
  <c r="G75" i="1414"/>
  <c r="G75" i="1371"/>
  <c r="G75" i="1372"/>
  <c r="G75" i="1374"/>
  <c r="G75" i="1375"/>
  <c r="G75" i="1381"/>
  <c r="I75" i="1381" s="1"/>
  <c r="G75" i="1403"/>
  <c r="G75" i="1373"/>
  <c r="G75" i="1413"/>
  <c r="G75" i="1376"/>
  <c r="G75" i="1378"/>
  <c r="G75" i="1380"/>
  <c r="G75" i="1384"/>
  <c r="G75" i="1370"/>
  <c r="G92" i="1414"/>
  <c r="G92" i="1372"/>
  <c r="G92" i="1371"/>
  <c r="G92" i="1373"/>
  <c r="G92" i="1413"/>
  <c r="I92" i="1413" s="1"/>
  <c r="G92" i="1376"/>
  <c r="G92" i="1378"/>
  <c r="G92" i="1380"/>
  <c r="G92" i="1384"/>
  <c r="G92" i="1374"/>
  <c r="I92" i="1374" s="1"/>
  <c r="G92" i="1375"/>
  <c r="G92" i="1381"/>
  <c r="G92" i="1403"/>
  <c r="G92" i="1370"/>
  <c r="G110" i="1414"/>
  <c r="I110" i="1414" s="1"/>
  <c r="G110" i="1371"/>
  <c r="I110" i="1371" s="1"/>
  <c r="G110" i="1374"/>
  <c r="I110" i="1374" s="1"/>
  <c r="G110" i="1413"/>
  <c r="I110" i="1413" s="1"/>
  <c r="G110" i="1376"/>
  <c r="I110" i="1376" s="1"/>
  <c r="G110" i="1378"/>
  <c r="G110" i="1381"/>
  <c r="G110" i="1403"/>
  <c r="G110" i="1372"/>
  <c r="I110" i="1372" s="1"/>
  <c r="G110" i="1373"/>
  <c r="I110" i="1373" s="1"/>
  <c r="G110" i="1375"/>
  <c r="I110" i="1375" s="1"/>
  <c r="G110" i="1380"/>
  <c r="G110" i="1384"/>
  <c r="G110" i="1370"/>
  <c r="G119" i="1414"/>
  <c r="I119" i="1414" s="1"/>
  <c r="G119" i="1374"/>
  <c r="I119" i="1374" s="1"/>
  <c r="G119" i="1376"/>
  <c r="I119" i="1376" s="1"/>
  <c r="G119" i="1381"/>
  <c r="G119" i="1403"/>
  <c r="G119" i="1371"/>
  <c r="I119" i="1371" s="1"/>
  <c r="G119" i="1372"/>
  <c r="G119" i="1373"/>
  <c r="I119" i="1373" s="1"/>
  <c r="G119" i="1413"/>
  <c r="I119" i="1413" s="1"/>
  <c r="G119" i="1375"/>
  <c r="I119" i="1375" s="1"/>
  <c r="G119" i="1378"/>
  <c r="G119" i="1380"/>
  <c r="G119" i="1384"/>
  <c r="G119" i="1370"/>
  <c r="G117" i="1414"/>
  <c r="I117" i="1414" s="1"/>
  <c r="G117" i="1371"/>
  <c r="I117" i="1371" s="1"/>
  <c r="G117" i="1413"/>
  <c r="I117" i="1413" s="1"/>
  <c r="G117" i="1375"/>
  <c r="G117" i="1376"/>
  <c r="I117" i="1376" s="1"/>
  <c r="G117" i="1380"/>
  <c r="G117" i="1381"/>
  <c r="I117" i="1381" s="1"/>
  <c r="I120" i="1381" s="1"/>
  <c r="G117" i="1384"/>
  <c r="I117" i="1384" s="1"/>
  <c r="I120" i="1384" s="1"/>
  <c r="G117" i="1403"/>
  <c r="G117" i="1370"/>
  <c r="G117" i="1372"/>
  <c r="G117" i="1373"/>
  <c r="I117" i="1373" s="1"/>
  <c r="G117" i="1374"/>
  <c r="I117" i="1374" s="1"/>
  <c r="G117" i="1378"/>
  <c r="G118" i="1414"/>
  <c r="I118" i="1414" s="1"/>
  <c r="G118" i="1371"/>
  <c r="I118" i="1371" s="1"/>
  <c r="G118" i="1372"/>
  <c r="G118" i="1373"/>
  <c r="I118" i="1373" s="1"/>
  <c r="G118" i="1374"/>
  <c r="I118" i="1374" s="1"/>
  <c r="G118" i="1413"/>
  <c r="I118" i="1413" s="1"/>
  <c r="G118" i="1375"/>
  <c r="G118" i="1376"/>
  <c r="I118" i="1376" s="1"/>
  <c r="G118" i="1378"/>
  <c r="G118" i="1380"/>
  <c r="G118" i="1381"/>
  <c r="G118" i="1384"/>
  <c r="G118" i="1403"/>
  <c r="G118" i="1370"/>
  <c r="G116" i="1414"/>
  <c r="I116" i="1414" s="1"/>
  <c r="G116" i="1371"/>
  <c r="I116" i="1371" s="1"/>
  <c r="G116" i="1374"/>
  <c r="I116" i="1374" s="1"/>
  <c r="G116" i="1413"/>
  <c r="I116" i="1413" s="1"/>
  <c r="G116" i="1376"/>
  <c r="I116" i="1376" s="1"/>
  <c r="G116" i="1378"/>
  <c r="G116" i="1381"/>
  <c r="G116" i="1403"/>
  <c r="G116" i="1372"/>
  <c r="G116" i="1373"/>
  <c r="I116" i="1373" s="1"/>
  <c r="G116" i="1375"/>
  <c r="I116" i="1375" s="1"/>
  <c r="G116" i="1380"/>
  <c r="G116" i="1384"/>
  <c r="G116" i="1370"/>
  <c r="F151" i="1413"/>
  <c r="G151" i="1413" s="1"/>
  <c r="I151" i="1413" s="1"/>
  <c r="F151" i="1403"/>
  <c r="G151" i="1403" s="1"/>
  <c r="I151" i="1403" s="1"/>
  <c r="F151" i="1381"/>
  <c r="G151" i="1381" s="1"/>
  <c r="I151" i="1381" s="1"/>
  <c r="F151" i="1375"/>
  <c r="G151" i="1375" s="1"/>
  <c r="I151" i="1375" s="1"/>
  <c r="F151" i="1384"/>
  <c r="G151" i="1384" s="1"/>
  <c r="I151" i="1384" s="1"/>
  <c r="F151" i="1380"/>
  <c r="G151" i="1380" s="1"/>
  <c r="I151" i="1380" s="1"/>
  <c r="F151" i="1378"/>
  <c r="G151" i="1378" s="1"/>
  <c r="I151" i="1378" s="1"/>
  <c r="F151" i="1376"/>
  <c r="G151" i="1376" s="1"/>
  <c r="I151" i="1376" s="1"/>
  <c r="F151" i="1374"/>
  <c r="G151" i="1374" s="1"/>
  <c r="I151" i="1374" s="1"/>
  <c r="F151" i="1372"/>
  <c r="G151" i="1372" s="1"/>
  <c r="I151" i="1372" s="1"/>
  <c r="F151" i="1373"/>
  <c r="G151" i="1373" s="1"/>
  <c r="I151" i="1373" s="1"/>
  <c r="F151" i="1371"/>
  <c r="G151" i="1371" s="1"/>
  <c r="I151" i="1371" s="1"/>
  <c r="F151" i="1370"/>
  <c r="G151" i="1370" s="1"/>
  <c r="I151" i="1370" s="1"/>
  <c r="F153" i="1413"/>
  <c r="G153" i="1413" s="1"/>
  <c r="I153" i="1413" s="1"/>
  <c r="F153" i="1403"/>
  <c r="G153" i="1403" s="1"/>
  <c r="I153" i="1403" s="1"/>
  <c r="F153" i="1381"/>
  <c r="G153" i="1381" s="1"/>
  <c r="I153" i="1381" s="1"/>
  <c r="F153" i="1375"/>
  <c r="G153" i="1375" s="1"/>
  <c r="I153" i="1375" s="1"/>
  <c r="F153" i="1384"/>
  <c r="G153" i="1384" s="1"/>
  <c r="I153" i="1384" s="1"/>
  <c r="F153" i="1380"/>
  <c r="G153" i="1380" s="1"/>
  <c r="I153" i="1380" s="1"/>
  <c r="F153" i="1378"/>
  <c r="G153" i="1378" s="1"/>
  <c r="I153" i="1378" s="1"/>
  <c r="F153" i="1376"/>
  <c r="G153" i="1376" s="1"/>
  <c r="I153" i="1376" s="1"/>
  <c r="F153" i="1374"/>
  <c r="G153" i="1374" s="1"/>
  <c r="I153" i="1374" s="1"/>
  <c r="F153" i="1372"/>
  <c r="G153" i="1372" s="1"/>
  <c r="I153" i="1372" s="1"/>
  <c r="F153" i="1373"/>
  <c r="G153" i="1373" s="1"/>
  <c r="I153" i="1373" s="1"/>
  <c r="F153" i="1371"/>
  <c r="G153" i="1371" s="1"/>
  <c r="I153" i="1371" s="1"/>
  <c r="F153" i="1370"/>
  <c r="G153" i="1370" s="1"/>
  <c r="I153" i="1370" s="1"/>
  <c r="G37" i="1355"/>
  <c r="G38" i="1355" s="1"/>
  <c r="F150" i="1413"/>
  <c r="G150" i="1413" s="1"/>
  <c r="I150" i="1413" s="1"/>
  <c r="F150" i="1403"/>
  <c r="G150" i="1403" s="1"/>
  <c r="I150" i="1403" s="1"/>
  <c r="F150" i="1381"/>
  <c r="G150" i="1381" s="1"/>
  <c r="I150" i="1381" s="1"/>
  <c r="F150" i="1375"/>
  <c r="G150" i="1375" s="1"/>
  <c r="I150" i="1375" s="1"/>
  <c r="F150" i="1384"/>
  <c r="G150" i="1384" s="1"/>
  <c r="I150" i="1384" s="1"/>
  <c r="F150" i="1380"/>
  <c r="G150" i="1380" s="1"/>
  <c r="I150" i="1380" s="1"/>
  <c r="F150" i="1378"/>
  <c r="G150" i="1378" s="1"/>
  <c r="I150" i="1378" s="1"/>
  <c r="F150" i="1376"/>
  <c r="G150" i="1376" s="1"/>
  <c r="I150" i="1376" s="1"/>
  <c r="F150" i="1374"/>
  <c r="G150" i="1374" s="1"/>
  <c r="I150" i="1374" s="1"/>
  <c r="F150" i="1372"/>
  <c r="G150" i="1372" s="1"/>
  <c r="I150" i="1372" s="1"/>
  <c r="F150" i="1373"/>
  <c r="G150" i="1373" s="1"/>
  <c r="I150" i="1373" s="1"/>
  <c r="F150" i="1371"/>
  <c r="G150" i="1371" s="1"/>
  <c r="I150" i="1371" s="1"/>
  <c r="F150" i="1370"/>
  <c r="G150" i="1370" s="1"/>
  <c r="I150" i="1370" s="1"/>
  <c r="F152" i="1413"/>
  <c r="G152" i="1413" s="1"/>
  <c r="I152" i="1413" s="1"/>
  <c r="F152" i="1403"/>
  <c r="G152" i="1403" s="1"/>
  <c r="I152" i="1403" s="1"/>
  <c r="F152" i="1381"/>
  <c r="G152" i="1381" s="1"/>
  <c r="I152" i="1381" s="1"/>
  <c r="F152" i="1375"/>
  <c r="G152" i="1375" s="1"/>
  <c r="I152" i="1375" s="1"/>
  <c r="F152" i="1384"/>
  <c r="G152" i="1384" s="1"/>
  <c r="I152" i="1384" s="1"/>
  <c r="F152" i="1380"/>
  <c r="G152" i="1380" s="1"/>
  <c r="I152" i="1380" s="1"/>
  <c r="F152" i="1378"/>
  <c r="G152" i="1378" s="1"/>
  <c r="I152" i="1378" s="1"/>
  <c r="F152" i="1376"/>
  <c r="G152" i="1376" s="1"/>
  <c r="I152" i="1376" s="1"/>
  <c r="F152" i="1374"/>
  <c r="G152" i="1374" s="1"/>
  <c r="I152" i="1374" s="1"/>
  <c r="F152" i="1372"/>
  <c r="G152" i="1372" s="1"/>
  <c r="I152" i="1372" s="1"/>
  <c r="F152" i="1373"/>
  <c r="G152" i="1373" s="1"/>
  <c r="I152" i="1373" s="1"/>
  <c r="F152" i="1371"/>
  <c r="G152" i="1371" s="1"/>
  <c r="I152" i="1371" s="1"/>
  <c r="F152" i="1370"/>
  <c r="G152" i="1370" s="1"/>
  <c r="I152" i="1370" s="1"/>
  <c r="H125" i="1413"/>
  <c r="I125" i="1413" s="1"/>
  <c r="H125" i="1403"/>
  <c r="I125" i="1403" s="1"/>
  <c r="H125" i="1381"/>
  <c r="I125" i="1381" s="1"/>
  <c r="H125" i="1375"/>
  <c r="I125" i="1375" s="1"/>
  <c r="H125" i="1384"/>
  <c r="I125" i="1384" s="1"/>
  <c r="H125" i="1376"/>
  <c r="I125" i="1376" s="1"/>
  <c r="H125" i="1373"/>
  <c r="I125" i="1373" s="1"/>
  <c r="H125" i="1371"/>
  <c r="I125" i="1371" s="1"/>
  <c r="H125" i="1378"/>
  <c r="I125" i="1378" s="1"/>
  <c r="H125" i="1372"/>
  <c r="I125" i="1372" s="1"/>
  <c r="H125" i="1370"/>
  <c r="I125" i="1370" s="1"/>
  <c r="H125" i="1374"/>
  <c r="I125" i="1374" s="1"/>
  <c r="H125" i="1380"/>
  <c r="I125" i="1380" s="1"/>
  <c r="H133" i="1413"/>
  <c r="I133" i="1413" s="1"/>
  <c r="H133" i="1403"/>
  <c r="I133" i="1403" s="1"/>
  <c r="H133" i="1381"/>
  <c r="I133" i="1381" s="1"/>
  <c r="H133" i="1375"/>
  <c r="I133" i="1375" s="1"/>
  <c r="H133" i="1384"/>
  <c r="I133" i="1384" s="1"/>
  <c r="H133" i="1376"/>
  <c r="I133" i="1376" s="1"/>
  <c r="H133" i="1374"/>
  <c r="I133" i="1374" s="1"/>
  <c r="H133" i="1371"/>
  <c r="I133" i="1371" s="1"/>
  <c r="H133" i="1378"/>
  <c r="I133" i="1378" s="1"/>
  <c r="H133" i="1372"/>
  <c r="I133" i="1372" s="1"/>
  <c r="H133" i="1370"/>
  <c r="I133" i="1370" s="1"/>
  <c r="H133" i="1373"/>
  <c r="I133" i="1373" s="1"/>
  <c r="H133" i="1380"/>
  <c r="I133" i="1380" s="1"/>
  <c r="H141" i="1413"/>
  <c r="I141" i="1413" s="1"/>
  <c r="H141" i="1403"/>
  <c r="I141" i="1403" s="1"/>
  <c r="H141" i="1381"/>
  <c r="I141" i="1381" s="1"/>
  <c r="H141" i="1375"/>
  <c r="I141" i="1375" s="1"/>
  <c r="H141" i="1384"/>
  <c r="I141" i="1384" s="1"/>
  <c r="H141" i="1376"/>
  <c r="I141" i="1376" s="1"/>
  <c r="H141" i="1371"/>
  <c r="I141" i="1371" s="1"/>
  <c r="H141" i="1378"/>
  <c r="I141" i="1378" s="1"/>
  <c r="H141" i="1372"/>
  <c r="I141" i="1372" s="1"/>
  <c r="H141" i="1370"/>
  <c r="I141" i="1370" s="1"/>
  <c r="H141" i="1374"/>
  <c r="I141" i="1374" s="1"/>
  <c r="H141" i="1373"/>
  <c r="I141" i="1373" s="1"/>
  <c r="H141" i="1380"/>
  <c r="I141" i="1380" s="1"/>
  <c r="H124" i="1413"/>
  <c r="I124" i="1413" s="1"/>
  <c r="H124" i="1403"/>
  <c r="H124" i="1384"/>
  <c r="I124" i="1384" s="1"/>
  <c r="H124" i="1380"/>
  <c r="I124" i="1380" s="1"/>
  <c r="H124" i="1378"/>
  <c r="I124" i="1378" s="1"/>
  <c r="H124" i="1376"/>
  <c r="I124" i="1376" s="1"/>
  <c r="H124" i="1374"/>
  <c r="I124" i="1374" s="1"/>
  <c r="H124" i="1381"/>
  <c r="I124" i="1381" s="1"/>
  <c r="H124" i="1373"/>
  <c r="I124" i="1373" s="1"/>
  <c r="H124" i="1371"/>
  <c r="I124" i="1371" s="1"/>
  <c r="H124" i="1375"/>
  <c r="I124" i="1375" s="1"/>
  <c r="H124" i="1372"/>
  <c r="I124" i="1372" s="1"/>
  <c r="H124" i="1370"/>
  <c r="I124" i="1370" s="1"/>
  <c r="H132" i="1413"/>
  <c r="I132" i="1413" s="1"/>
  <c r="H132" i="1403"/>
  <c r="I132" i="1403" s="1"/>
  <c r="H132" i="1384"/>
  <c r="I132" i="1384" s="1"/>
  <c r="H132" i="1380"/>
  <c r="I132" i="1380" s="1"/>
  <c r="H132" i="1378"/>
  <c r="I132" i="1378" s="1"/>
  <c r="H132" i="1376"/>
  <c r="I132" i="1376" s="1"/>
  <c r="H132" i="1374"/>
  <c r="I132" i="1374" s="1"/>
  <c r="H132" i="1381"/>
  <c r="I132" i="1381" s="1"/>
  <c r="H132" i="1373"/>
  <c r="I132" i="1373" s="1"/>
  <c r="H132" i="1371"/>
  <c r="I132" i="1371" s="1"/>
  <c r="H132" i="1375"/>
  <c r="I132" i="1375" s="1"/>
  <c r="H132" i="1370"/>
  <c r="I132" i="1370" s="1"/>
  <c r="H132" i="1372"/>
  <c r="I132" i="1372" s="1"/>
  <c r="H140" i="1413"/>
  <c r="I140" i="1413" s="1"/>
  <c r="H140" i="1403"/>
  <c r="I140" i="1403" s="1"/>
  <c r="H140" i="1384"/>
  <c r="I140" i="1384" s="1"/>
  <c r="H140" i="1380"/>
  <c r="I140" i="1380" s="1"/>
  <c r="H140" i="1378"/>
  <c r="I140" i="1378" s="1"/>
  <c r="H140" i="1376"/>
  <c r="I140" i="1376" s="1"/>
  <c r="H140" i="1374"/>
  <c r="I140" i="1374" s="1"/>
  <c r="H140" i="1381"/>
  <c r="I140" i="1381" s="1"/>
  <c r="H140" i="1373"/>
  <c r="I140" i="1373" s="1"/>
  <c r="H140" i="1371"/>
  <c r="I140" i="1371" s="1"/>
  <c r="H140" i="1375"/>
  <c r="I140" i="1375" s="1"/>
  <c r="H140" i="1372"/>
  <c r="I140" i="1372" s="1"/>
  <c r="H140" i="1370"/>
  <c r="I140" i="1370" s="1"/>
  <c r="H126" i="1413"/>
  <c r="I126" i="1413" s="1"/>
  <c r="H126" i="1403"/>
  <c r="I126" i="1403" s="1"/>
  <c r="H126" i="1381"/>
  <c r="I126" i="1381" s="1"/>
  <c r="H126" i="1375"/>
  <c r="I126" i="1375" s="1"/>
  <c r="H126" i="1378"/>
  <c r="I126" i="1378" s="1"/>
  <c r="H126" i="1372"/>
  <c r="I126" i="1372" s="1"/>
  <c r="H126" i="1370"/>
  <c r="I126" i="1370" s="1"/>
  <c r="H126" i="1384"/>
  <c r="I126" i="1384" s="1"/>
  <c r="H126" i="1376"/>
  <c r="I126" i="1376" s="1"/>
  <c r="H126" i="1380"/>
  <c r="I126" i="1380" s="1"/>
  <c r="H126" i="1373"/>
  <c r="I126" i="1373" s="1"/>
  <c r="H126" i="1371"/>
  <c r="I126" i="1371" s="1"/>
  <c r="H126" i="1374"/>
  <c r="I126" i="1374" s="1"/>
  <c r="H130" i="1413"/>
  <c r="I130" i="1413" s="1"/>
  <c r="H130" i="1403"/>
  <c r="I130" i="1403" s="1"/>
  <c r="H130" i="1381"/>
  <c r="I130" i="1381" s="1"/>
  <c r="H130" i="1375"/>
  <c r="I130" i="1375" s="1"/>
  <c r="H130" i="1374"/>
  <c r="I130" i="1374" s="1"/>
  <c r="H130" i="1372"/>
  <c r="I130" i="1372" s="1"/>
  <c r="H130" i="1370"/>
  <c r="I130" i="1370" s="1"/>
  <c r="H130" i="1380"/>
  <c r="I130" i="1380" s="1"/>
  <c r="H130" i="1384"/>
  <c r="I130" i="1384" s="1"/>
  <c r="H130" i="1376"/>
  <c r="I130" i="1376" s="1"/>
  <c r="H130" i="1371"/>
  <c r="I130" i="1371" s="1"/>
  <c r="H130" i="1373"/>
  <c r="I130" i="1373" s="1"/>
  <c r="H130" i="1378"/>
  <c r="I130" i="1378" s="1"/>
  <c r="H134" i="1413"/>
  <c r="I134" i="1413" s="1"/>
  <c r="H134" i="1403"/>
  <c r="I134" i="1403" s="1"/>
  <c r="H134" i="1381"/>
  <c r="I134" i="1381" s="1"/>
  <c r="H134" i="1375"/>
  <c r="I134" i="1375" s="1"/>
  <c r="H134" i="1378"/>
  <c r="I134" i="1378" s="1"/>
  <c r="H134" i="1372"/>
  <c r="I134" i="1372" s="1"/>
  <c r="H134" i="1370"/>
  <c r="I134" i="1370" s="1"/>
  <c r="H134" i="1376"/>
  <c r="I134" i="1376" s="1"/>
  <c r="H134" i="1380"/>
  <c r="I134" i="1380" s="1"/>
  <c r="H134" i="1384"/>
  <c r="I134" i="1384" s="1"/>
  <c r="H134" i="1371"/>
  <c r="I134" i="1371" s="1"/>
  <c r="H134" i="1373"/>
  <c r="I134" i="1373" s="1"/>
  <c r="H134" i="1374"/>
  <c r="I134" i="1374" s="1"/>
  <c r="H138" i="1413"/>
  <c r="I138" i="1413" s="1"/>
  <c r="H138" i="1403"/>
  <c r="I138" i="1403" s="1"/>
  <c r="H138" i="1381"/>
  <c r="I138" i="1381" s="1"/>
  <c r="H138" i="1375"/>
  <c r="I138" i="1375" s="1"/>
  <c r="H138" i="1374"/>
  <c r="I138" i="1374" s="1"/>
  <c r="H138" i="1372"/>
  <c r="I138" i="1372" s="1"/>
  <c r="H138" i="1384"/>
  <c r="I138" i="1384" s="1"/>
  <c r="H138" i="1376"/>
  <c r="I138" i="1376" s="1"/>
  <c r="H138" i="1370"/>
  <c r="I138" i="1370" s="1"/>
  <c r="H138" i="1380"/>
  <c r="I138" i="1380" s="1"/>
  <c r="H138" i="1378"/>
  <c r="I138" i="1378" s="1"/>
  <c r="H138" i="1373"/>
  <c r="I138" i="1373" s="1"/>
  <c r="H138" i="1371"/>
  <c r="I138" i="1371" s="1"/>
  <c r="H142" i="1413"/>
  <c r="I142" i="1413" s="1"/>
  <c r="H142" i="1403"/>
  <c r="I142" i="1403" s="1"/>
  <c r="H142" i="1381"/>
  <c r="I142" i="1381" s="1"/>
  <c r="H142" i="1375"/>
  <c r="I142" i="1375" s="1"/>
  <c r="H142" i="1378"/>
  <c r="I142" i="1378" s="1"/>
  <c r="H142" i="1372"/>
  <c r="I142" i="1372" s="1"/>
  <c r="H142" i="1376"/>
  <c r="I142" i="1376" s="1"/>
  <c r="H142" i="1380"/>
  <c r="I142" i="1380" s="1"/>
  <c r="H142" i="1370"/>
  <c r="I142" i="1370" s="1"/>
  <c r="H142" i="1384"/>
  <c r="I142" i="1384" s="1"/>
  <c r="H142" i="1373"/>
  <c r="I142" i="1373" s="1"/>
  <c r="H142" i="1374"/>
  <c r="I142" i="1374" s="1"/>
  <c r="H142" i="1371"/>
  <c r="I142" i="1371" s="1"/>
  <c r="H129" i="1413"/>
  <c r="I129" i="1413" s="1"/>
  <c r="H129" i="1403"/>
  <c r="I129" i="1403" s="1"/>
  <c r="H129" i="1381"/>
  <c r="I129" i="1381" s="1"/>
  <c r="H129" i="1375"/>
  <c r="I129" i="1375" s="1"/>
  <c r="H129" i="1380"/>
  <c r="I129" i="1380" s="1"/>
  <c r="H129" i="1373"/>
  <c r="I129" i="1373" s="1"/>
  <c r="H129" i="1371"/>
  <c r="I129" i="1371" s="1"/>
  <c r="H129" i="1374"/>
  <c r="I129" i="1374" s="1"/>
  <c r="H129" i="1372"/>
  <c r="I129" i="1372" s="1"/>
  <c r="H129" i="1370"/>
  <c r="I129" i="1370" s="1"/>
  <c r="H129" i="1378"/>
  <c r="I129" i="1378" s="1"/>
  <c r="H129" i="1376"/>
  <c r="I129" i="1376" s="1"/>
  <c r="H129" i="1384"/>
  <c r="I129" i="1384" s="1"/>
  <c r="H137" i="1413"/>
  <c r="I137" i="1413" s="1"/>
  <c r="H137" i="1403"/>
  <c r="I137" i="1403" s="1"/>
  <c r="H137" i="1381"/>
  <c r="I137" i="1381" s="1"/>
  <c r="H137" i="1375"/>
  <c r="I137" i="1375" s="1"/>
  <c r="H137" i="1380"/>
  <c r="I137" i="1380" s="1"/>
  <c r="H137" i="1373"/>
  <c r="I137" i="1373" s="1"/>
  <c r="H137" i="1371"/>
  <c r="I137" i="1371" s="1"/>
  <c r="H137" i="1374"/>
  <c r="I137" i="1374" s="1"/>
  <c r="H137" i="1372"/>
  <c r="I137" i="1372" s="1"/>
  <c r="H137" i="1370"/>
  <c r="I137" i="1370" s="1"/>
  <c r="H137" i="1378"/>
  <c r="I137" i="1378" s="1"/>
  <c r="H137" i="1384"/>
  <c r="I137" i="1384" s="1"/>
  <c r="H137" i="1376"/>
  <c r="I137" i="1376" s="1"/>
  <c r="H145" i="1413"/>
  <c r="I145" i="1413" s="1"/>
  <c r="H145" i="1403"/>
  <c r="I145" i="1403" s="1"/>
  <c r="H145" i="1381"/>
  <c r="I145" i="1381" s="1"/>
  <c r="H145" i="1375"/>
  <c r="I145" i="1375" s="1"/>
  <c r="H145" i="1380"/>
  <c r="I145" i="1380" s="1"/>
  <c r="H145" i="1371"/>
  <c r="I145" i="1371" s="1"/>
  <c r="H145" i="1374"/>
  <c r="I145" i="1374" s="1"/>
  <c r="H145" i="1372"/>
  <c r="I145" i="1372" s="1"/>
  <c r="H145" i="1370"/>
  <c r="I145" i="1370" s="1"/>
  <c r="H145" i="1378"/>
  <c r="I145" i="1378" s="1"/>
  <c r="H145" i="1373"/>
  <c r="I145" i="1373" s="1"/>
  <c r="H145" i="1376"/>
  <c r="I145" i="1376" s="1"/>
  <c r="H145" i="1384"/>
  <c r="I145" i="1384" s="1"/>
  <c r="H128" i="1413"/>
  <c r="I128" i="1413" s="1"/>
  <c r="H128" i="1403"/>
  <c r="I128" i="1403" s="1"/>
  <c r="H128" i="1384"/>
  <c r="I128" i="1384" s="1"/>
  <c r="H128" i="1380"/>
  <c r="I128" i="1380" s="1"/>
  <c r="H128" i="1378"/>
  <c r="I128" i="1378" s="1"/>
  <c r="H128" i="1376"/>
  <c r="I128" i="1376" s="1"/>
  <c r="H128" i="1374"/>
  <c r="I128" i="1374" s="1"/>
  <c r="H128" i="1373"/>
  <c r="I128" i="1373" s="1"/>
  <c r="H128" i="1375"/>
  <c r="I128" i="1375" s="1"/>
  <c r="H128" i="1371"/>
  <c r="I128" i="1371" s="1"/>
  <c r="H128" i="1381"/>
  <c r="I128" i="1381" s="1"/>
  <c r="H128" i="1372"/>
  <c r="I128" i="1372" s="1"/>
  <c r="H128" i="1370"/>
  <c r="I128" i="1370" s="1"/>
  <c r="H136" i="1413"/>
  <c r="I136" i="1413" s="1"/>
  <c r="H136" i="1403"/>
  <c r="I136" i="1403" s="1"/>
  <c r="H136" i="1384"/>
  <c r="I136" i="1384" s="1"/>
  <c r="H136" i="1380"/>
  <c r="I136" i="1380" s="1"/>
  <c r="H136" i="1378"/>
  <c r="I136" i="1378" s="1"/>
  <c r="H136" i="1376"/>
  <c r="I136" i="1376" s="1"/>
  <c r="H136" i="1374"/>
  <c r="I136" i="1374" s="1"/>
  <c r="H136" i="1373"/>
  <c r="I136" i="1373" s="1"/>
  <c r="H136" i="1375"/>
  <c r="I136" i="1375" s="1"/>
  <c r="H136" i="1371"/>
  <c r="I136" i="1371" s="1"/>
  <c r="H136" i="1381"/>
  <c r="I136" i="1381" s="1"/>
  <c r="H136" i="1372"/>
  <c r="I136" i="1372" s="1"/>
  <c r="H136" i="1370"/>
  <c r="I136" i="1370" s="1"/>
  <c r="H144" i="1413"/>
  <c r="I144" i="1413" s="1"/>
  <c r="H144" i="1403"/>
  <c r="I144" i="1403" s="1"/>
  <c r="H144" i="1384"/>
  <c r="I144" i="1384" s="1"/>
  <c r="H144" i="1380"/>
  <c r="I144" i="1380" s="1"/>
  <c r="H144" i="1378"/>
  <c r="I144" i="1378" s="1"/>
  <c r="H144" i="1376"/>
  <c r="I144" i="1376" s="1"/>
  <c r="H144" i="1374"/>
  <c r="I144" i="1374" s="1"/>
  <c r="H144" i="1373"/>
  <c r="I144" i="1373" s="1"/>
  <c r="H144" i="1371"/>
  <c r="I144" i="1371" s="1"/>
  <c r="H144" i="1375"/>
  <c r="I144" i="1375" s="1"/>
  <c r="H144" i="1372"/>
  <c r="I144" i="1372" s="1"/>
  <c r="H144" i="1381"/>
  <c r="I144" i="1381" s="1"/>
  <c r="H144" i="1370"/>
  <c r="I144" i="1370" s="1"/>
  <c r="H127" i="1413"/>
  <c r="I127" i="1413" s="1"/>
  <c r="H127" i="1403"/>
  <c r="I127" i="1403" s="1"/>
  <c r="H127" i="1384"/>
  <c r="I127" i="1384" s="1"/>
  <c r="H127" i="1380"/>
  <c r="I127" i="1380" s="1"/>
  <c r="H127" i="1378"/>
  <c r="I127" i="1378" s="1"/>
  <c r="H127" i="1376"/>
  <c r="I127" i="1376" s="1"/>
  <c r="H127" i="1374"/>
  <c r="I127" i="1374" s="1"/>
  <c r="H127" i="1375"/>
  <c r="I127" i="1375" s="1"/>
  <c r="H127" i="1372"/>
  <c r="I127" i="1372" s="1"/>
  <c r="H127" i="1370"/>
  <c r="I127" i="1370" s="1"/>
  <c r="H127" i="1373"/>
  <c r="I127" i="1373" s="1"/>
  <c r="H127" i="1371"/>
  <c r="I127" i="1371" s="1"/>
  <c r="H127" i="1381"/>
  <c r="I127" i="1381" s="1"/>
  <c r="H131" i="1413"/>
  <c r="I131" i="1413" s="1"/>
  <c r="H131" i="1403"/>
  <c r="I131" i="1403" s="1"/>
  <c r="H131" i="1384"/>
  <c r="I131" i="1384" s="1"/>
  <c r="H131" i="1380"/>
  <c r="I131" i="1380" s="1"/>
  <c r="H131" i="1378"/>
  <c r="I131" i="1378" s="1"/>
  <c r="H131" i="1376"/>
  <c r="I131" i="1376" s="1"/>
  <c r="H131" i="1374"/>
  <c r="I131" i="1374" s="1"/>
  <c r="H131" i="1372"/>
  <c r="I131" i="1372" s="1"/>
  <c r="H131" i="1381"/>
  <c r="I131" i="1381" s="1"/>
  <c r="H131" i="1373"/>
  <c r="I131" i="1373" s="1"/>
  <c r="H131" i="1371"/>
  <c r="I131" i="1371" s="1"/>
  <c r="H131" i="1370"/>
  <c r="I131" i="1370" s="1"/>
  <c r="H131" i="1375"/>
  <c r="I131" i="1375" s="1"/>
  <c r="H135" i="1413"/>
  <c r="I135" i="1413" s="1"/>
  <c r="H135" i="1403"/>
  <c r="I135" i="1403" s="1"/>
  <c r="H135" i="1384"/>
  <c r="I135" i="1384" s="1"/>
  <c r="H135" i="1380"/>
  <c r="I135" i="1380" s="1"/>
  <c r="H135" i="1378"/>
  <c r="I135" i="1378" s="1"/>
  <c r="H135" i="1376"/>
  <c r="I135" i="1376" s="1"/>
  <c r="H135" i="1374"/>
  <c r="I135" i="1374" s="1"/>
  <c r="H135" i="1375"/>
  <c r="I135" i="1375" s="1"/>
  <c r="H135" i="1381"/>
  <c r="I135" i="1381" s="1"/>
  <c r="H135" i="1372"/>
  <c r="I135" i="1372" s="1"/>
  <c r="H135" i="1373"/>
  <c r="I135" i="1373" s="1"/>
  <c r="H135" i="1371"/>
  <c r="I135" i="1371" s="1"/>
  <c r="H135" i="1370"/>
  <c r="I135" i="1370" s="1"/>
  <c r="H139" i="1413"/>
  <c r="I139" i="1413" s="1"/>
  <c r="H139" i="1403"/>
  <c r="I139" i="1403" s="1"/>
  <c r="H139" i="1384"/>
  <c r="I139" i="1384" s="1"/>
  <c r="H139" i="1380"/>
  <c r="I139" i="1380" s="1"/>
  <c r="H139" i="1378"/>
  <c r="I139" i="1378" s="1"/>
  <c r="H139" i="1376"/>
  <c r="I139" i="1376" s="1"/>
  <c r="H139" i="1374"/>
  <c r="I139" i="1374" s="1"/>
  <c r="H139" i="1370"/>
  <c r="I139" i="1370" s="1"/>
  <c r="H139" i="1381"/>
  <c r="I139" i="1381" s="1"/>
  <c r="H139" i="1373"/>
  <c r="I139" i="1373" s="1"/>
  <c r="H139" i="1371"/>
  <c r="I139" i="1371" s="1"/>
  <c r="H139" i="1372"/>
  <c r="I139" i="1372" s="1"/>
  <c r="H139" i="1375"/>
  <c r="I139" i="1375" s="1"/>
  <c r="H143" i="1413"/>
  <c r="I143" i="1413" s="1"/>
  <c r="H143" i="1403"/>
  <c r="I143" i="1403" s="1"/>
  <c r="H143" i="1384"/>
  <c r="I143" i="1384" s="1"/>
  <c r="H143" i="1380"/>
  <c r="I143" i="1380" s="1"/>
  <c r="H143" i="1378"/>
  <c r="I143" i="1378" s="1"/>
  <c r="H143" i="1376"/>
  <c r="I143" i="1376" s="1"/>
  <c r="H143" i="1374"/>
  <c r="I143" i="1374" s="1"/>
  <c r="H143" i="1375"/>
  <c r="I143" i="1375" s="1"/>
  <c r="H143" i="1381"/>
  <c r="I143" i="1381" s="1"/>
  <c r="H143" i="1370"/>
  <c r="I143" i="1370" s="1"/>
  <c r="H143" i="1373"/>
  <c r="I143" i="1373" s="1"/>
  <c r="H143" i="1371"/>
  <c r="I143" i="1371" s="1"/>
  <c r="H143" i="1372"/>
  <c r="I143" i="1372" s="1"/>
  <c r="G101" i="1413"/>
  <c r="I101" i="1413" s="1"/>
  <c r="G101" i="1371"/>
  <c r="I101" i="1371" s="1"/>
  <c r="G101" i="1403"/>
  <c r="I101" i="1403" s="1"/>
  <c r="G101" i="1384"/>
  <c r="G101" i="1380"/>
  <c r="G101" i="1378"/>
  <c r="G101" i="1376"/>
  <c r="I101" i="1376" s="1"/>
  <c r="G101" i="1381"/>
  <c r="G101" i="1374"/>
  <c r="I101" i="1374" s="1"/>
  <c r="G101" i="1372"/>
  <c r="G101" i="1375"/>
  <c r="I101" i="1375" s="1"/>
  <c r="G101" i="1373"/>
  <c r="I101" i="1373" s="1"/>
  <c r="G101" i="1370"/>
  <c r="I101" i="1370" s="1"/>
  <c r="I124" i="1403"/>
  <c r="G71" i="1381"/>
  <c r="G71" i="1373"/>
  <c r="G71" i="1376"/>
  <c r="G71" i="1380"/>
  <c r="G71" i="1384"/>
  <c r="G71" i="1375"/>
  <c r="G71" i="1371"/>
  <c r="G71" i="1374"/>
  <c r="I71" i="1374" s="1"/>
  <c r="G71" i="1378"/>
  <c r="G71" i="1403"/>
  <c r="G71" i="1372"/>
  <c r="G71" i="1370"/>
  <c r="I71" i="1370" s="1"/>
  <c r="E156" i="1403"/>
  <c r="E156" i="1381"/>
  <c r="E156" i="1373"/>
  <c r="E156" i="1384"/>
  <c r="E156" i="1380"/>
  <c r="E156" i="1376"/>
  <c r="E156" i="1372"/>
  <c r="E156" i="1375"/>
  <c r="E156" i="1371"/>
  <c r="E156" i="1378"/>
  <c r="E156" i="1374"/>
  <c r="E156" i="1370"/>
  <c r="F29" i="1356" l="1"/>
  <c r="G29" i="1355"/>
  <c r="G39" i="1355" s="1"/>
  <c r="C88" i="1353" s="1"/>
  <c r="H41" i="1381" s="1"/>
  <c r="I41" i="1381" s="1"/>
  <c r="F37" i="1356"/>
  <c r="F38" i="1356" s="1"/>
  <c r="F39" i="1356" s="1"/>
  <c r="I146" i="1414"/>
  <c r="F154" i="1414"/>
  <c r="G154" i="1414" s="1"/>
  <c r="I154" i="1414" s="1"/>
  <c r="I157" i="1414" s="1"/>
  <c r="F154" i="1417"/>
  <c r="G154" i="1417" s="1"/>
  <c r="I154" i="1417" s="1"/>
  <c r="I157" i="1417" s="1"/>
  <c r="I146" i="1417"/>
  <c r="F155" i="1414"/>
  <c r="G155" i="1414" s="1"/>
  <c r="F155" i="1417"/>
  <c r="G155" i="1417" s="1"/>
  <c r="I97" i="1413"/>
  <c r="I120" i="1375"/>
  <c r="I97" i="1414"/>
  <c r="I120" i="1414"/>
  <c r="H31" i="1376"/>
  <c r="I31" i="1376" s="1"/>
  <c r="H23" i="1384"/>
  <c r="I23" i="1384" s="1"/>
  <c r="H33" i="1371"/>
  <c r="I33" i="1371" s="1"/>
  <c r="H25" i="1375"/>
  <c r="I25" i="1375" s="1"/>
  <c r="H21" i="1403"/>
  <c r="I21" i="1403" s="1"/>
  <c r="H53" i="1372"/>
  <c r="I53" i="1372" s="1"/>
  <c r="H33" i="1374"/>
  <c r="I33" i="1374" s="1"/>
  <c r="H40" i="1370"/>
  <c r="I40" i="1370" s="1"/>
  <c r="H32" i="1403"/>
  <c r="I32" i="1403" s="1"/>
  <c r="H21" i="1370"/>
  <c r="I21" i="1370" s="1"/>
  <c r="H52" i="1403"/>
  <c r="I52" i="1403" s="1"/>
  <c r="H54" i="1373"/>
  <c r="I54" i="1373" s="1"/>
  <c r="H34" i="1374"/>
  <c r="I34" i="1374" s="1"/>
  <c r="H31" i="1378"/>
  <c r="I31" i="1378" s="1"/>
  <c r="H37" i="1381"/>
  <c r="I37" i="1381" s="1"/>
  <c r="H26" i="1371"/>
  <c r="I26" i="1371" s="1"/>
  <c r="H24" i="1373"/>
  <c r="I24" i="1373" s="1"/>
  <c r="H54" i="1413"/>
  <c r="I54" i="1413" s="1"/>
  <c r="H54" i="1375"/>
  <c r="I54" i="1375" s="1"/>
  <c r="H49" i="1381"/>
  <c r="I49" i="1381" s="1"/>
  <c r="H39" i="1381"/>
  <c r="I39" i="1381" s="1"/>
  <c r="H25" i="1370"/>
  <c r="I25" i="1370" s="1"/>
  <c r="H31" i="1380"/>
  <c r="I31" i="1380" s="1"/>
  <c r="H54" i="1371"/>
  <c r="I54" i="1371" s="1"/>
  <c r="H28" i="1373"/>
  <c r="I28" i="1373" s="1"/>
  <c r="H43" i="1381"/>
  <c r="I43" i="1381" s="1"/>
  <c r="I146" i="1381"/>
  <c r="H19" i="1413"/>
  <c r="I19" i="1413" s="1"/>
  <c r="H65" i="1413"/>
  <c r="I65" i="1413" s="1"/>
  <c r="H65" i="1403"/>
  <c r="I65" i="1403" s="1"/>
  <c r="H64" i="1403"/>
  <c r="I64" i="1403" s="1"/>
  <c r="H60" i="1403"/>
  <c r="I60" i="1403" s="1"/>
  <c r="H63" i="1403"/>
  <c r="I63" i="1403" s="1"/>
  <c r="H19" i="1374"/>
  <c r="I19" i="1374" s="1"/>
  <c r="H19" i="1371"/>
  <c r="I19" i="1371" s="1"/>
  <c r="H60" i="1370"/>
  <c r="I60" i="1370" s="1"/>
  <c r="H61" i="1384"/>
  <c r="I61" i="1384" s="1"/>
  <c r="H63" i="1373"/>
  <c r="I63" i="1373" s="1"/>
  <c r="H62" i="1413"/>
  <c r="I62" i="1413" s="1"/>
  <c r="H60" i="1413"/>
  <c r="I60" i="1413" s="1"/>
  <c r="H61" i="1403"/>
  <c r="I61" i="1403" s="1"/>
  <c r="H61" i="1380"/>
  <c r="I61" i="1380" s="1"/>
  <c r="H61" i="1371"/>
  <c r="I61" i="1371" s="1"/>
  <c r="H63" i="1371"/>
  <c r="I63" i="1371" s="1"/>
  <c r="H63" i="1375"/>
  <c r="I63" i="1375" s="1"/>
  <c r="H61" i="1373"/>
  <c r="I61" i="1373" s="1"/>
  <c r="H63" i="1372"/>
  <c r="I63" i="1372" s="1"/>
  <c r="H65" i="1372"/>
  <c r="I65" i="1372" s="1"/>
  <c r="H61" i="1376"/>
  <c r="I61" i="1376" s="1"/>
  <c r="H65" i="1381"/>
  <c r="I65" i="1381" s="1"/>
  <c r="H61" i="1372"/>
  <c r="I61" i="1372" s="1"/>
  <c r="H64" i="1381"/>
  <c r="I64" i="1381" s="1"/>
  <c r="H64" i="1378"/>
  <c r="I64" i="1378" s="1"/>
  <c r="H19" i="1381"/>
  <c r="I19" i="1381" s="1"/>
  <c r="H61" i="1381"/>
  <c r="I61" i="1381" s="1"/>
  <c r="H60" i="1381"/>
  <c r="I60" i="1381" s="1"/>
  <c r="H60" i="1376"/>
  <c r="I60" i="1376" s="1"/>
  <c r="H62" i="1371"/>
  <c r="I62" i="1371" s="1"/>
  <c r="H63" i="1378"/>
  <c r="I63" i="1378" s="1"/>
  <c r="H62" i="1372"/>
  <c r="I62" i="1372" s="1"/>
  <c r="H60" i="1371"/>
  <c r="I60" i="1371" s="1"/>
  <c r="H19" i="1370"/>
  <c r="I19" i="1370" s="1"/>
  <c r="H63" i="1374"/>
  <c r="I63" i="1374" s="1"/>
  <c r="H64" i="1384"/>
  <c r="I64" i="1384" s="1"/>
  <c r="H62" i="1380"/>
  <c r="I62" i="1380" s="1"/>
  <c r="H64" i="1371"/>
  <c r="I64" i="1371" s="1"/>
  <c r="H65" i="1384"/>
  <c r="I65" i="1384" s="1"/>
  <c r="H62" i="1374"/>
  <c r="I62" i="1374" s="1"/>
  <c r="H62" i="1376"/>
  <c r="I62" i="1376" s="1"/>
  <c r="H61" i="1378"/>
  <c r="I61" i="1378" s="1"/>
  <c r="H63" i="1376"/>
  <c r="I63" i="1376" s="1"/>
  <c r="H60" i="1378"/>
  <c r="I60" i="1378" s="1"/>
  <c r="H65" i="1371"/>
  <c r="I65" i="1371" s="1"/>
  <c r="H64" i="1375"/>
  <c r="I64" i="1375" s="1"/>
  <c r="H60" i="1384"/>
  <c r="I60" i="1384" s="1"/>
  <c r="F155" i="1413"/>
  <c r="G155" i="1413" s="1"/>
  <c r="F155" i="1403"/>
  <c r="G155" i="1403" s="1"/>
  <c r="F155" i="1381"/>
  <c r="G155" i="1381" s="1"/>
  <c r="I155" i="1381" s="1"/>
  <c r="F155" i="1375"/>
  <c r="G155" i="1375" s="1"/>
  <c r="F155" i="1384"/>
  <c r="G155" i="1384" s="1"/>
  <c r="F155" i="1380"/>
  <c r="G155" i="1380" s="1"/>
  <c r="F155" i="1378"/>
  <c r="G155" i="1378" s="1"/>
  <c r="F155" i="1376"/>
  <c r="G155" i="1376" s="1"/>
  <c r="F155" i="1374"/>
  <c r="G155" i="1374" s="1"/>
  <c r="F155" i="1372"/>
  <c r="G155" i="1372" s="1"/>
  <c r="F155" i="1373"/>
  <c r="G155" i="1373" s="1"/>
  <c r="F155" i="1371"/>
  <c r="G155" i="1371" s="1"/>
  <c r="F155" i="1370"/>
  <c r="G155" i="1370" s="1"/>
  <c r="F154" i="1413"/>
  <c r="G154" i="1413" s="1"/>
  <c r="I154" i="1413" s="1"/>
  <c r="I157" i="1413" s="1"/>
  <c r="F154" i="1403"/>
  <c r="G154" i="1403" s="1"/>
  <c r="I154" i="1403" s="1"/>
  <c r="F154" i="1381"/>
  <c r="G154" i="1381" s="1"/>
  <c r="I154" i="1381" s="1"/>
  <c r="F154" i="1375"/>
  <c r="G154" i="1375" s="1"/>
  <c r="I154" i="1375" s="1"/>
  <c r="F154" i="1384"/>
  <c r="G154" i="1384" s="1"/>
  <c r="I154" i="1384" s="1"/>
  <c r="F154" i="1380"/>
  <c r="G154" i="1380" s="1"/>
  <c r="I154" i="1380" s="1"/>
  <c r="F154" i="1378"/>
  <c r="G154" i="1378" s="1"/>
  <c r="I154" i="1378" s="1"/>
  <c r="F154" i="1376"/>
  <c r="G154" i="1376" s="1"/>
  <c r="I154" i="1376" s="1"/>
  <c r="F154" i="1374"/>
  <c r="G154" i="1374" s="1"/>
  <c r="I154" i="1374" s="1"/>
  <c r="F154" i="1372"/>
  <c r="G154" i="1372" s="1"/>
  <c r="I154" i="1372" s="1"/>
  <c r="F154" i="1373"/>
  <c r="G154" i="1373" s="1"/>
  <c r="I154" i="1373" s="1"/>
  <c r="F154" i="1371"/>
  <c r="G154" i="1371" s="1"/>
  <c r="I154" i="1371" s="1"/>
  <c r="F154" i="1370"/>
  <c r="G154" i="1370" s="1"/>
  <c r="I154" i="1370" s="1"/>
  <c r="I146" i="1380"/>
  <c r="I146" i="1373"/>
  <c r="I146" i="1378"/>
  <c r="I146" i="1372"/>
  <c r="I146" i="1375"/>
  <c r="I120" i="1370"/>
  <c r="I146" i="1376"/>
  <c r="I146" i="1374"/>
  <c r="I146" i="1384"/>
  <c r="I120" i="1413"/>
  <c r="I146" i="1371"/>
  <c r="I120" i="1403"/>
  <c r="I146" i="1370"/>
  <c r="I97" i="1380"/>
  <c r="I146" i="1403"/>
  <c r="I120" i="1373"/>
  <c r="I120" i="1374"/>
  <c r="I120" i="1376"/>
  <c r="I120" i="1371"/>
  <c r="I146" i="1413"/>
  <c r="I120" i="1372"/>
  <c r="I97" i="1372"/>
  <c r="I97" i="1381"/>
  <c r="I97" i="1374"/>
  <c r="I97" i="1378"/>
  <c r="I97" i="1384"/>
  <c r="I97" i="1373"/>
  <c r="I97" i="1403"/>
  <c r="I97" i="1371"/>
  <c r="I97" i="1375"/>
  <c r="I97" i="1376"/>
  <c r="I97" i="1370"/>
  <c r="H63" i="1380" l="1"/>
  <c r="I63" i="1380" s="1"/>
  <c r="H61" i="1375"/>
  <c r="I61" i="1375" s="1"/>
  <c r="H64" i="1374"/>
  <c r="I64" i="1374" s="1"/>
  <c r="H64" i="1380"/>
  <c r="I64" i="1380" s="1"/>
  <c r="H61" i="1374"/>
  <c r="I61" i="1374" s="1"/>
  <c r="H65" i="1374"/>
  <c r="I65" i="1374" s="1"/>
  <c r="H19" i="1378"/>
  <c r="I19" i="1378" s="1"/>
  <c r="H62" i="1375"/>
  <c r="I62" i="1375" s="1"/>
  <c r="H65" i="1376"/>
  <c r="I65" i="1376" s="1"/>
  <c r="H60" i="1380"/>
  <c r="I60" i="1380" s="1"/>
  <c r="H65" i="1380"/>
  <c r="I65" i="1380" s="1"/>
  <c r="H19" i="1384"/>
  <c r="I19" i="1384" s="1"/>
  <c r="H62" i="1378"/>
  <c r="I62" i="1378" s="1"/>
  <c r="H19" i="1372"/>
  <c r="I19" i="1372" s="1"/>
  <c r="H61" i="1413"/>
  <c r="I61" i="1413" s="1"/>
  <c r="H65" i="1375"/>
  <c r="I65" i="1375" s="1"/>
  <c r="H19" i="1373"/>
  <c r="I19" i="1373" s="1"/>
  <c r="H61" i="1370"/>
  <c r="I61" i="1370" s="1"/>
  <c r="H65" i="1370"/>
  <c r="I65" i="1370" s="1"/>
  <c r="H19" i="1403"/>
  <c r="I19" i="1403" s="1"/>
  <c r="H63" i="1413"/>
  <c r="I63" i="1413" s="1"/>
  <c r="H31" i="1370"/>
  <c r="I31" i="1370" s="1"/>
  <c r="H25" i="1381"/>
  <c r="I25" i="1381" s="1"/>
  <c r="H31" i="1403"/>
  <c r="I31" i="1403" s="1"/>
  <c r="H54" i="1370"/>
  <c r="I54" i="1370" s="1"/>
  <c r="H31" i="1381"/>
  <c r="I31" i="1381" s="1"/>
  <c r="H54" i="1374"/>
  <c r="I54" i="1374" s="1"/>
  <c r="H27" i="1370"/>
  <c r="I27" i="1370" s="1"/>
  <c r="H28" i="1375"/>
  <c r="I28" i="1375" s="1"/>
  <c r="H54" i="1372"/>
  <c r="I54" i="1372" s="1"/>
  <c r="H53" i="1381"/>
  <c r="I53" i="1381" s="1"/>
  <c r="H34" i="1376"/>
  <c r="I34" i="1376" s="1"/>
  <c r="H42" i="1378"/>
  <c r="I42" i="1378" s="1"/>
  <c r="H30" i="1370"/>
  <c r="I30" i="1370" s="1"/>
  <c r="H20" i="1373"/>
  <c r="I20" i="1373" s="1"/>
  <c r="H38" i="1370"/>
  <c r="I38" i="1370" s="1"/>
  <c r="H25" i="1372"/>
  <c r="I25" i="1372" s="1"/>
  <c r="H63" i="1370"/>
  <c r="I63" i="1370" s="1"/>
  <c r="H60" i="1375"/>
  <c r="I60" i="1375" s="1"/>
  <c r="H64" i="1370"/>
  <c r="I64" i="1370" s="1"/>
  <c r="H60" i="1373"/>
  <c r="I60" i="1373" s="1"/>
  <c r="H64" i="1376"/>
  <c r="I64" i="1376" s="1"/>
  <c r="H63" i="1384"/>
  <c r="I63" i="1384" s="1"/>
  <c r="H64" i="1372"/>
  <c r="I64" i="1372" s="1"/>
  <c r="I66" i="1372" s="1"/>
  <c r="H62" i="1381"/>
  <c r="I62" i="1381" s="1"/>
  <c r="H60" i="1374"/>
  <c r="I60" i="1374" s="1"/>
  <c r="H60" i="1372"/>
  <c r="I60" i="1372" s="1"/>
  <c r="H65" i="1373"/>
  <c r="I65" i="1373" s="1"/>
  <c r="H62" i="1373"/>
  <c r="I62" i="1373" s="1"/>
  <c r="H64" i="1373"/>
  <c r="I64" i="1373" s="1"/>
  <c r="H63" i="1381"/>
  <c r="I63" i="1381" s="1"/>
  <c r="H19" i="1380"/>
  <c r="I19" i="1380" s="1"/>
  <c r="H65" i="1378"/>
  <c r="I65" i="1378" s="1"/>
  <c r="H62" i="1370"/>
  <c r="I62" i="1370" s="1"/>
  <c r="H19" i="1376"/>
  <c r="I19" i="1376" s="1"/>
  <c r="H62" i="1384"/>
  <c r="I62" i="1384" s="1"/>
  <c r="H62" i="1403"/>
  <c r="I62" i="1403" s="1"/>
  <c r="I66" i="1403" s="1"/>
  <c r="H19" i="1375"/>
  <c r="I19" i="1375" s="1"/>
  <c r="H64" i="1413"/>
  <c r="I64" i="1413" s="1"/>
  <c r="H26" i="1413"/>
  <c r="I26" i="1413" s="1"/>
  <c r="H47" i="1381"/>
  <c r="I47" i="1381" s="1"/>
  <c r="H27" i="1380"/>
  <c r="I27" i="1380" s="1"/>
  <c r="H25" i="1376"/>
  <c r="I25" i="1376" s="1"/>
  <c r="H25" i="1403"/>
  <c r="I25" i="1403" s="1"/>
  <c r="H28" i="1413"/>
  <c r="I28" i="1413" s="1"/>
  <c r="H24" i="1371"/>
  <c r="I24" i="1371" s="1"/>
  <c r="H31" i="1373"/>
  <c r="I31" i="1373" s="1"/>
  <c r="H49" i="1413"/>
  <c r="I49" i="1413" s="1"/>
  <c r="H50" i="1378"/>
  <c r="I50" i="1378" s="1"/>
  <c r="H38" i="1376"/>
  <c r="I38" i="1376" s="1"/>
  <c r="H24" i="1381"/>
  <c r="I24" i="1381" s="1"/>
  <c r="H41" i="1417"/>
  <c r="I41" i="1417" s="1"/>
  <c r="H49" i="1417"/>
  <c r="I49" i="1417" s="1"/>
  <c r="H43" i="1417"/>
  <c r="I43" i="1417" s="1"/>
  <c r="H23" i="1414"/>
  <c r="I23" i="1414" s="1"/>
  <c r="H63" i="1414"/>
  <c r="I63" i="1414" s="1"/>
  <c r="H45" i="1414"/>
  <c r="I45" i="1414" s="1"/>
  <c r="H49" i="1403"/>
  <c r="I49" i="1403" s="1"/>
  <c r="H37" i="1384"/>
  <c r="I37" i="1384" s="1"/>
  <c r="H46" i="1375"/>
  <c r="I46" i="1375" s="1"/>
  <c r="H40" i="1413"/>
  <c r="I40" i="1413" s="1"/>
  <c r="H21" i="1371"/>
  <c r="I21" i="1371" s="1"/>
  <c r="H37" i="1370"/>
  <c r="I37" i="1370" s="1"/>
  <c r="H36" i="1413"/>
  <c r="I36" i="1413" s="1"/>
  <c r="H48" i="1375"/>
  <c r="I48" i="1375" s="1"/>
  <c r="H28" i="1372"/>
  <c r="I28" i="1372" s="1"/>
  <c r="H37" i="1413"/>
  <c r="I37" i="1413" s="1"/>
  <c r="H30" i="1376"/>
  <c r="I30" i="1376" s="1"/>
  <c r="H34" i="1403"/>
  <c r="I34" i="1403" s="1"/>
  <c r="H38" i="1403"/>
  <c r="I38" i="1403" s="1"/>
  <c r="H29" i="1413"/>
  <c r="I29" i="1413" s="1"/>
  <c r="H23" i="1372"/>
  <c r="I23" i="1372" s="1"/>
  <c r="H26" i="1370"/>
  <c r="I26" i="1370" s="1"/>
  <c r="H21" i="1372"/>
  <c r="I21" i="1372" s="1"/>
  <c r="H25" i="1413"/>
  <c r="I25" i="1413" s="1"/>
  <c r="H39" i="1378"/>
  <c r="I39" i="1378" s="1"/>
  <c r="H24" i="1370"/>
  <c r="I24" i="1370" s="1"/>
  <c r="H43" i="1375"/>
  <c r="I43" i="1375" s="1"/>
  <c r="H30" i="1372"/>
  <c r="I30" i="1372" s="1"/>
  <c r="H54" i="1403"/>
  <c r="I54" i="1403" s="1"/>
  <c r="H20" i="1375"/>
  <c r="I20" i="1375" s="1"/>
  <c r="H42" i="1384"/>
  <c r="I42" i="1384" s="1"/>
  <c r="H40" i="1378"/>
  <c r="I40" i="1378" s="1"/>
  <c r="H49" i="1370"/>
  <c r="I49" i="1370" s="1"/>
  <c r="H43" i="1374"/>
  <c r="I43" i="1374" s="1"/>
  <c r="H51" i="1381"/>
  <c r="I51" i="1381" s="1"/>
  <c r="H39" i="1371"/>
  <c r="I39" i="1371" s="1"/>
  <c r="H47" i="1413"/>
  <c r="I47" i="1413" s="1"/>
  <c r="H28" i="1381"/>
  <c r="I28" i="1381" s="1"/>
  <c r="H44" i="1370"/>
  <c r="I44" i="1370" s="1"/>
  <c r="H49" i="1374"/>
  <c r="I49" i="1374" s="1"/>
  <c r="H54" i="1378"/>
  <c r="I54" i="1378" s="1"/>
  <c r="H44" i="1372"/>
  <c r="I44" i="1372" s="1"/>
  <c r="H48" i="1376"/>
  <c r="I48" i="1376" s="1"/>
  <c r="H31" i="1384"/>
  <c r="I31" i="1384" s="1"/>
  <c r="H53" i="1375"/>
  <c r="I53" i="1375" s="1"/>
  <c r="H20" i="1376"/>
  <c r="I20" i="1376" s="1"/>
  <c r="H42" i="1376"/>
  <c r="I42" i="1376" s="1"/>
  <c r="H28" i="1376"/>
  <c r="I28" i="1376" s="1"/>
  <c r="H50" i="1403"/>
  <c r="I50" i="1403" s="1"/>
  <c r="H45" i="1375"/>
  <c r="I45" i="1375" s="1"/>
  <c r="H47" i="1403"/>
  <c r="I47" i="1403" s="1"/>
  <c r="H40" i="1403"/>
  <c r="I40" i="1403" s="1"/>
  <c r="H28" i="1371"/>
  <c r="I28" i="1371" s="1"/>
  <c r="H24" i="1375"/>
  <c r="I24" i="1375" s="1"/>
  <c r="H27" i="1381"/>
  <c r="I27" i="1381" s="1"/>
  <c r="H60" i="1417"/>
  <c r="I60" i="1417" s="1"/>
  <c r="H31" i="1417"/>
  <c r="I31" i="1417" s="1"/>
  <c r="H22" i="1376"/>
  <c r="I22" i="1376" s="1"/>
  <c r="H34" i="1414"/>
  <c r="I34" i="1414" s="1"/>
  <c r="H40" i="1414"/>
  <c r="I40" i="1414" s="1"/>
  <c r="H24" i="1414"/>
  <c r="I24" i="1414" s="1"/>
  <c r="H43" i="1384"/>
  <c r="I43" i="1384" s="1"/>
  <c r="H50" i="1370"/>
  <c r="I50" i="1370" s="1"/>
  <c r="H50" i="1413"/>
  <c r="I50" i="1413" s="1"/>
  <c r="H44" i="1375"/>
  <c r="I44" i="1375" s="1"/>
  <c r="H36" i="1374"/>
  <c r="I36" i="1374" s="1"/>
  <c r="H38" i="1373"/>
  <c r="I38" i="1373" s="1"/>
  <c r="H47" i="1378"/>
  <c r="I47" i="1378" s="1"/>
  <c r="H35" i="1381"/>
  <c r="I35" i="1381" s="1"/>
  <c r="H29" i="1403"/>
  <c r="I29" i="1403" s="1"/>
  <c r="H32" i="1381"/>
  <c r="I32" i="1381" s="1"/>
  <c r="H49" i="1371"/>
  <c r="I49" i="1371" s="1"/>
  <c r="H30" i="1378"/>
  <c r="I30" i="1378" s="1"/>
  <c r="H33" i="1413"/>
  <c r="I33" i="1413" s="1"/>
  <c r="H48" i="1370"/>
  <c r="I48" i="1370" s="1"/>
  <c r="H36" i="1373"/>
  <c r="I36" i="1373" s="1"/>
  <c r="H44" i="1413"/>
  <c r="I44" i="1413" s="1"/>
  <c r="H54" i="1380"/>
  <c r="I54" i="1380" s="1"/>
  <c r="H27" i="1373"/>
  <c r="I27" i="1373" s="1"/>
  <c r="H54" i="1376"/>
  <c r="I54" i="1376" s="1"/>
  <c r="H24" i="1384"/>
  <c r="I24" i="1384" s="1"/>
  <c r="H26" i="1372"/>
  <c r="I26" i="1372" s="1"/>
  <c r="H36" i="1378"/>
  <c r="I36" i="1378" s="1"/>
  <c r="H33" i="1373"/>
  <c r="I33" i="1373" s="1"/>
  <c r="H50" i="1381"/>
  <c r="I50" i="1381" s="1"/>
  <c r="H23" i="1371"/>
  <c r="I23" i="1371" s="1"/>
  <c r="H23" i="1376"/>
  <c r="I23" i="1376" s="1"/>
  <c r="H38" i="1372"/>
  <c r="I38" i="1372" s="1"/>
  <c r="H36" i="1376"/>
  <c r="I36" i="1376" s="1"/>
  <c r="H29" i="1371"/>
  <c r="I29" i="1371" s="1"/>
  <c r="H49" i="1375"/>
  <c r="I49" i="1375" s="1"/>
  <c r="H39" i="1373"/>
  <c r="I39" i="1373" s="1"/>
  <c r="H42" i="1381"/>
  <c r="I42" i="1381" s="1"/>
  <c r="H42" i="1403"/>
  <c r="I42" i="1403" s="1"/>
  <c r="H51" i="1370"/>
  <c r="I51" i="1370" s="1"/>
  <c r="H48" i="1381"/>
  <c r="I48" i="1381" s="1"/>
  <c r="H37" i="1371"/>
  <c r="I37" i="1371" s="1"/>
  <c r="H41" i="1374"/>
  <c r="I41" i="1374" s="1"/>
  <c r="H34" i="1378"/>
  <c r="I34" i="1378" s="1"/>
  <c r="H20" i="1372"/>
  <c r="I20" i="1372" s="1"/>
  <c r="H40" i="1380"/>
  <c r="I40" i="1380" s="1"/>
  <c r="H44" i="1384"/>
  <c r="I44" i="1384" s="1"/>
  <c r="H53" i="1371"/>
  <c r="I53" i="1371" s="1"/>
  <c r="H26" i="1373"/>
  <c r="I26" i="1373" s="1"/>
  <c r="H44" i="1376"/>
  <c r="I44" i="1376" s="1"/>
  <c r="H45" i="1381"/>
  <c r="I45" i="1381" s="1"/>
  <c r="H21" i="1417"/>
  <c r="I21" i="1417" s="1"/>
  <c r="H29" i="1417"/>
  <c r="I29" i="1417" s="1"/>
  <c r="H22" i="1374"/>
  <c r="I22" i="1374" s="1"/>
  <c r="H38" i="1414"/>
  <c r="I38" i="1414" s="1"/>
  <c r="H44" i="1414"/>
  <c r="I44" i="1414" s="1"/>
  <c r="H49" i="1414"/>
  <c r="I49" i="1414" s="1"/>
  <c r="H35" i="1384"/>
  <c r="I35" i="1384" s="1"/>
  <c r="H43" i="1403"/>
  <c r="I43" i="1403" s="1"/>
  <c r="H34" i="1413"/>
  <c r="I34" i="1413" s="1"/>
  <c r="H21" i="1375"/>
  <c r="I21" i="1375" s="1"/>
  <c r="H34" i="1373"/>
  <c r="I34" i="1373" s="1"/>
  <c r="H21" i="1373"/>
  <c r="I21" i="1373" s="1"/>
  <c r="H20" i="1380"/>
  <c r="I20" i="1380" s="1"/>
  <c r="H28" i="1370"/>
  <c r="I28" i="1370" s="1"/>
  <c r="H44" i="1403"/>
  <c r="I44" i="1403" s="1"/>
  <c r="H30" i="1384"/>
  <c r="I30" i="1384" s="1"/>
  <c r="H33" i="1372"/>
  <c r="I33" i="1372" s="1"/>
  <c r="H46" i="1380"/>
  <c r="I46" i="1380" s="1"/>
  <c r="H51" i="1375"/>
  <c r="I51" i="1375" s="1"/>
  <c r="H40" i="1371"/>
  <c r="I40" i="1371" s="1"/>
  <c r="H52" i="1373"/>
  <c r="I52" i="1373" s="1"/>
  <c r="H34" i="1375"/>
  <c r="I34" i="1375" s="1"/>
  <c r="H41" i="1380"/>
  <c r="I41" i="1380" s="1"/>
  <c r="H54" i="1384"/>
  <c r="I54" i="1384" s="1"/>
  <c r="H32" i="1373"/>
  <c r="I32" i="1373" s="1"/>
  <c r="H28" i="1380"/>
  <c r="I28" i="1380" s="1"/>
  <c r="H42" i="1372"/>
  <c r="I42" i="1372" s="1"/>
  <c r="H30" i="1381"/>
  <c r="I30" i="1381" s="1"/>
  <c r="H39" i="1374"/>
  <c r="I39" i="1374" s="1"/>
  <c r="H20" i="1384"/>
  <c r="I20" i="1384" s="1"/>
  <c r="H41" i="1371"/>
  <c r="I41" i="1371" s="1"/>
  <c r="H26" i="1378"/>
  <c r="I26" i="1378" s="1"/>
  <c r="H28" i="1384"/>
  <c r="I28" i="1384" s="1"/>
  <c r="H41" i="1373"/>
  <c r="I41" i="1373" s="1"/>
  <c r="H32" i="1378"/>
  <c r="I32" i="1378" s="1"/>
  <c r="H53" i="1403"/>
  <c r="I53" i="1403" s="1"/>
  <c r="H46" i="1403"/>
  <c r="I46" i="1403" s="1"/>
  <c r="H40" i="1372"/>
  <c r="I40" i="1372" s="1"/>
  <c r="H26" i="1376"/>
  <c r="I26" i="1376" s="1"/>
  <c r="H39" i="1413"/>
  <c r="I39" i="1413" s="1"/>
  <c r="H34" i="1381"/>
  <c r="I34" i="1381" s="1"/>
  <c r="H31" i="1372"/>
  <c r="I31" i="1372" s="1"/>
  <c r="H45" i="1371"/>
  <c r="I45" i="1371" s="1"/>
  <c r="H29" i="1375"/>
  <c r="I29" i="1375" s="1"/>
  <c r="H43" i="1413"/>
  <c r="I43" i="1413" s="1"/>
  <c r="H53" i="1374"/>
  <c r="I53" i="1374" s="1"/>
  <c r="H21" i="1380"/>
  <c r="I21" i="1380" s="1"/>
  <c r="H27" i="1376"/>
  <c r="I27" i="1376" s="1"/>
  <c r="H25" i="1378"/>
  <c r="I25" i="1378" s="1"/>
  <c r="H26" i="1375"/>
  <c r="I26" i="1375" s="1"/>
  <c r="H54" i="1381"/>
  <c r="I54" i="1381" s="1"/>
  <c r="H38" i="1384"/>
  <c r="I38" i="1384" s="1"/>
  <c r="H35" i="1373"/>
  <c r="I35" i="1373" s="1"/>
  <c r="H38" i="1378"/>
  <c r="I38" i="1378" s="1"/>
  <c r="H45" i="1374"/>
  <c r="I45" i="1374" s="1"/>
  <c r="H32" i="1380"/>
  <c r="I32" i="1380" s="1"/>
  <c r="H24" i="1376"/>
  <c r="I24" i="1376" s="1"/>
  <c r="H53" i="1413"/>
  <c r="I53" i="1413" s="1"/>
  <c r="H36" i="1384"/>
  <c r="I36" i="1384" s="1"/>
  <c r="H47" i="1373"/>
  <c r="I47" i="1373" s="1"/>
  <c r="H44" i="1417"/>
  <c r="I44" i="1417" s="1"/>
  <c r="H52" i="1417"/>
  <c r="I52" i="1417" s="1"/>
  <c r="H22" i="1413"/>
  <c r="I22" i="1413" s="1"/>
  <c r="H20" i="1414"/>
  <c r="I20" i="1414" s="1"/>
  <c r="H60" i="1414"/>
  <c r="I60" i="1414" s="1"/>
  <c r="H31" i="1413"/>
  <c r="I31" i="1413" s="1"/>
  <c r="H21" i="1384"/>
  <c r="I21" i="1384" s="1"/>
  <c r="H35" i="1376"/>
  <c r="I35" i="1376" s="1"/>
  <c r="H50" i="1371"/>
  <c r="I50" i="1371" s="1"/>
  <c r="H44" i="1371"/>
  <c r="I44" i="1371" s="1"/>
  <c r="H46" i="1370"/>
  <c r="I46" i="1370" s="1"/>
  <c r="H46" i="1413"/>
  <c r="I46" i="1413" s="1"/>
  <c r="H31" i="1375"/>
  <c r="I31" i="1375" s="1"/>
  <c r="H43" i="1371"/>
  <c r="I43" i="1371" s="1"/>
  <c r="H35" i="1374"/>
  <c r="I35" i="1374" s="1"/>
  <c r="H35" i="1375"/>
  <c r="I35" i="1375" s="1"/>
  <c r="H27" i="1374"/>
  <c r="I27" i="1374" s="1"/>
  <c r="H34" i="1384"/>
  <c r="I34" i="1384" s="1"/>
  <c r="H34" i="1380"/>
  <c r="I34" i="1380" s="1"/>
  <c r="H39" i="1372"/>
  <c r="I39" i="1372" s="1"/>
  <c r="H38" i="1374"/>
  <c r="I38" i="1374" s="1"/>
  <c r="H53" i="1378"/>
  <c r="I53" i="1378" s="1"/>
  <c r="H20" i="1381"/>
  <c r="I20" i="1381" s="1"/>
  <c r="H50" i="1375"/>
  <c r="I50" i="1375" s="1"/>
  <c r="H53" i="1380"/>
  <c r="I53" i="1380" s="1"/>
  <c r="H24" i="1372"/>
  <c r="I24" i="1372" s="1"/>
  <c r="H39" i="1403"/>
  <c r="I39" i="1403" s="1"/>
  <c r="H51" i="1374"/>
  <c r="I51" i="1374" s="1"/>
  <c r="H43" i="1376"/>
  <c r="I43" i="1376" s="1"/>
  <c r="H48" i="1403"/>
  <c r="I48" i="1403" s="1"/>
  <c r="H45" i="1373"/>
  <c r="I45" i="1373" s="1"/>
  <c r="H44" i="1378"/>
  <c r="I44" i="1378" s="1"/>
  <c r="H50" i="1384"/>
  <c r="I50" i="1384" s="1"/>
  <c r="H47" i="1374"/>
  <c r="I47" i="1374" s="1"/>
  <c r="H50" i="1380"/>
  <c r="I50" i="1380" s="1"/>
  <c r="H33" i="1384"/>
  <c r="I33" i="1384" s="1"/>
  <c r="H44" i="1380"/>
  <c r="I44" i="1380" s="1"/>
  <c r="H27" i="1384"/>
  <c r="I27" i="1384" s="1"/>
  <c r="H53" i="1370"/>
  <c r="I53" i="1370" s="1"/>
  <c r="H30" i="1374"/>
  <c r="I30" i="1374" s="1"/>
  <c r="H45" i="1376"/>
  <c r="I45" i="1376" s="1"/>
  <c r="H45" i="1403"/>
  <c r="I45" i="1403" s="1"/>
  <c r="H41" i="1375"/>
  <c r="I41" i="1375" s="1"/>
  <c r="H33" i="1375"/>
  <c r="I33" i="1375" s="1"/>
  <c r="H48" i="1384"/>
  <c r="I48" i="1384" s="1"/>
  <c r="H23" i="1374"/>
  <c r="I23" i="1374" s="1"/>
  <c r="H37" i="1374"/>
  <c r="I37" i="1374" s="1"/>
  <c r="H48" i="1380"/>
  <c r="I48" i="1380" s="1"/>
  <c r="H32" i="1370"/>
  <c r="I32" i="1370" s="1"/>
  <c r="H37" i="1375"/>
  <c r="I37" i="1375" s="1"/>
  <c r="H23" i="1375"/>
  <c r="I23" i="1375" s="1"/>
  <c r="H36" i="1372"/>
  <c r="I36" i="1372" s="1"/>
  <c r="H24" i="1413"/>
  <c r="I24" i="1413" s="1"/>
  <c r="H25" i="1380"/>
  <c r="I25" i="1380" s="1"/>
  <c r="H27" i="1378"/>
  <c r="I27" i="1378" s="1"/>
  <c r="H27" i="1403"/>
  <c r="I27" i="1403" s="1"/>
  <c r="H42" i="1370"/>
  <c r="I42" i="1370" s="1"/>
  <c r="H35" i="1413"/>
  <c r="I35" i="1413" s="1"/>
  <c r="H36" i="1403"/>
  <c r="I36" i="1403" s="1"/>
  <c r="H52" i="1384"/>
  <c r="I52" i="1384" s="1"/>
  <c r="H40" i="1381"/>
  <c r="I40" i="1381" s="1"/>
  <c r="H52" i="1376"/>
  <c r="I52" i="1376" s="1"/>
  <c r="H27" i="1375"/>
  <c r="I27" i="1375" s="1"/>
  <c r="H30" i="1403"/>
  <c r="I30" i="1403" s="1"/>
  <c r="H45" i="1413"/>
  <c r="I45" i="1413" s="1"/>
  <c r="H30" i="1380"/>
  <c r="I30" i="1380" s="1"/>
  <c r="H51" i="1417"/>
  <c r="I51" i="1417" s="1"/>
  <c r="H25" i="1417"/>
  <c r="I25" i="1417" s="1"/>
  <c r="H36" i="1417"/>
  <c r="I36" i="1417" s="1"/>
  <c r="H27" i="1417"/>
  <c r="I27" i="1417" s="1"/>
  <c r="H53" i="1417"/>
  <c r="I53" i="1417" s="1"/>
  <c r="H40" i="1417"/>
  <c r="I40" i="1417" s="1"/>
  <c r="H20" i="1417"/>
  <c r="I20" i="1417" s="1"/>
  <c r="H35" i="1417"/>
  <c r="I35" i="1417" s="1"/>
  <c r="H65" i="1417"/>
  <c r="I65" i="1417" s="1"/>
  <c r="H46" i="1417"/>
  <c r="I46" i="1417" s="1"/>
  <c r="H47" i="1417"/>
  <c r="I47" i="1417" s="1"/>
  <c r="H22" i="1378"/>
  <c r="I22" i="1378" s="1"/>
  <c r="H22" i="1370"/>
  <c r="I22" i="1370" s="1"/>
  <c r="H62" i="1414"/>
  <c r="I62" i="1414" s="1"/>
  <c r="H30" i="1414"/>
  <c r="I30" i="1414" s="1"/>
  <c r="H29" i="1414"/>
  <c r="I29" i="1414" s="1"/>
  <c r="H52" i="1414"/>
  <c r="I52" i="1414" s="1"/>
  <c r="H64" i="1414"/>
  <c r="I64" i="1414" s="1"/>
  <c r="H50" i="1414"/>
  <c r="I50" i="1414" s="1"/>
  <c r="H36" i="1414"/>
  <c r="I36" i="1414" s="1"/>
  <c r="H46" i="1378"/>
  <c r="I46" i="1378" s="1"/>
  <c r="H37" i="1414"/>
  <c r="I37" i="1414" s="1"/>
  <c r="H28" i="1414"/>
  <c r="I28" i="1414" s="1"/>
  <c r="H36" i="1381"/>
  <c r="I36" i="1381" s="1"/>
  <c r="H37" i="1403"/>
  <c r="I37" i="1403" s="1"/>
  <c r="H51" i="1384"/>
  <c r="I51" i="1384" s="1"/>
  <c r="H23" i="1403"/>
  <c r="I23" i="1403" s="1"/>
  <c r="H39" i="1384"/>
  <c r="I39" i="1384" s="1"/>
  <c r="H49" i="1384"/>
  <c r="I49" i="1384" s="1"/>
  <c r="H41" i="1378"/>
  <c r="I41" i="1378" s="1"/>
  <c r="H51" i="1376"/>
  <c r="I51" i="1376" s="1"/>
  <c r="H32" i="1413"/>
  <c r="I32" i="1413" s="1"/>
  <c r="H32" i="1375"/>
  <c r="I32" i="1375" s="1"/>
  <c r="H24" i="1374"/>
  <c r="I24" i="1374" s="1"/>
  <c r="H37" i="1372"/>
  <c r="I37" i="1372" s="1"/>
  <c r="H33" i="1378"/>
  <c r="I33" i="1378" s="1"/>
  <c r="H50" i="1374"/>
  <c r="I50" i="1374" s="1"/>
  <c r="H40" i="1373"/>
  <c r="I40" i="1373" s="1"/>
  <c r="H35" i="1372"/>
  <c r="I35" i="1372" s="1"/>
  <c r="H29" i="1381"/>
  <c r="I29" i="1381" s="1"/>
  <c r="H42" i="1413"/>
  <c r="I42" i="1413" s="1"/>
  <c r="H43" i="1372"/>
  <c r="I43" i="1372" s="1"/>
  <c r="H29" i="1370"/>
  <c r="I29" i="1370" s="1"/>
  <c r="H48" i="1371"/>
  <c r="I48" i="1371" s="1"/>
  <c r="H25" i="1373"/>
  <c r="I25" i="1373" s="1"/>
  <c r="H26" i="1374"/>
  <c r="I26" i="1374" s="1"/>
  <c r="H30" i="1413"/>
  <c r="I30" i="1413" s="1"/>
  <c r="H42" i="1375"/>
  <c r="I42" i="1375" s="1"/>
  <c r="H29" i="1378"/>
  <c r="I29" i="1378" s="1"/>
  <c r="H47" i="1380"/>
  <c r="I47" i="1380" s="1"/>
  <c r="H42" i="1371"/>
  <c r="I42" i="1371" s="1"/>
  <c r="H38" i="1375"/>
  <c r="I38" i="1375" s="1"/>
  <c r="H47" i="1376"/>
  <c r="I47" i="1376" s="1"/>
  <c r="H45" i="1380"/>
  <c r="I45" i="1380" s="1"/>
  <c r="H28" i="1403"/>
  <c r="I28" i="1403" s="1"/>
  <c r="H20" i="1403"/>
  <c r="I20" i="1403" s="1"/>
  <c r="H25" i="1371"/>
  <c r="I25" i="1371" s="1"/>
  <c r="H53" i="1373"/>
  <c r="I53" i="1373" s="1"/>
  <c r="H28" i="1378"/>
  <c r="I28" i="1378" s="1"/>
  <c r="H46" i="1372"/>
  <c r="I46" i="1372" s="1"/>
  <c r="H23" i="1417"/>
  <c r="I23" i="1417" s="1"/>
  <c r="H28" i="1417"/>
  <c r="I28" i="1417" s="1"/>
  <c r="H22" i="1417"/>
  <c r="I22" i="1417" s="1"/>
  <c r="H42" i="1417"/>
  <c r="I42" i="1417" s="1"/>
  <c r="H37" i="1417"/>
  <c r="I37" i="1417" s="1"/>
  <c r="H19" i="1417"/>
  <c r="I19" i="1417" s="1"/>
  <c r="H50" i="1417"/>
  <c r="I50" i="1417" s="1"/>
  <c r="H64" i="1417"/>
  <c r="I64" i="1417" s="1"/>
  <c r="H45" i="1417"/>
  <c r="I45" i="1417" s="1"/>
  <c r="H62" i="1417"/>
  <c r="I62" i="1417" s="1"/>
  <c r="H33" i="1417"/>
  <c r="I33" i="1417" s="1"/>
  <c r="H22" i="1403"/>
  <c r="I22" i="1403" s="1"/>
  <c r="H22" i="1381"/>
  <c r="I22" i="1381" s="1"/>
  <c r="H22" i="1414"/>
  <c r="I22" i="1414" s="1"/>
  <c r="H65" i="1414"/>
  <c r="I65" i="1414" s="1"/>
  <c r="H27" i="1414"/>
  <c r="I27" i="1414" s="1"/>
  <c r="H25" i="1414"/>
  <c r="I25" i="1414" s="1"/>
  <c r="H42" i="1414"/>
  <c r="I42" i="1414" s="1"/>
  <c r="H53" i="1414"/>
  <c r="I53" i="1414" s="1"/>
  <c r="H46" i="1414"/>
  <c r="I46" i="1414" s="1"/>
  <c r="H31" i="1414"/>
  <c r="I31" i="1414" s="1"/>
  <c r="H54" i="1414"/>
  <c r="I54" i="1414" s="1"/>
  <c r="H41" i="1414"/>
  <c r="I41" i="1414" s="1"/>
  <c r="H39" i="1414"/>
  <c r="I39" i="1414" s="1"/>
  <c r="H33" i="1414"/>
  <c r="I33" i="1414" s="1"/>
  <c r="H33" i="1370"/>
  <c r="I33" i="1370" s="1"/>
  <c r="H35" i="1403"/>
  <c r="I35" i="1403" s="1"/>
  <c r="H41" i="1403"/>
  <c r="I41" i="1403" s="1"/>
  <c r="H47" i="1384"/>
  <c r="I47" i="1384" s="1"/>
  <c r="H33" i="1381"/>
  <c r="I33" i="1381" s="1"/>
  <c r="H35" i="1378"/>
  <c r="I35" i="1378" s="1"/>
  <c r="H48" i="1413"/>
  <c r="I48" i="1413" s="1"/>
  <c r="H40" i="1375"/>
  <c r="I40" i="1375" s="1"/>
  <c r="H44" i="1374"/>
  <c r="I44" i="1374" s="1"/>
  <c r="H45" i="1372"/>
  <c r="I45" i="1372" s="1"/>
  <c r="H34" i="1371"/>
  <c r="I34" i="1371" s="1"/>
  <c r="H30" i="1375"/>
  <c r="I30" i="1375" s="1"/>
  <c r="H52" i="1374"/>
  <c r="I52" i="1374" s="1"/>
  <c r="H29" i="1372"/>
  <c r="I29" i="1372" s="1"/>
  <c r="H49" i="1378"/>
  <c r="I49" i="1378" s="1"/>
  <c r="H36" i="1375"/>
  <c r="I36" i="1375" s="1"/>
  <c r="H41" i="1372"/>
  <c r="I41" i="1372" s="1"/>
  <c r="H20" i="1370"/>
  <c r="I20" i="1370" s="1"/>
  <c r="H32" i="1371"/>
  <c r="I32" i="1371" s="1"/>
  <c r="H47" i="1372"/>
  <c r="I47" i="1372" s="1"/>
  <c r="H44" i="1373"/>
  <c r="I44" i="1373" s="1"/>
  <c r="H46" i="1374"/>
  <c r="I46" i="1374" s="1"/>
  <c r="H52" i="1413"/>
  <c r="I52" i="1413" s="1"/>
  <c r="H45" i="1378"/>
  <c r="I45" i="1378" s="1"/>
  <c r="H29" i="1380"/>
  <c r="I29" i="1380" s="1"/>
  <c r="H52" i="1370"/>
  <c r="I52" i="1370" s="1"/>
  <c r="H31" i="1374"/>
  <c r="I31" i="1374" s="1"/>
  <c r="H39" i="1376"/>
  <c r="I39" i="1376" s="1"/>
  <c r="H51" i="1380"/>
  <c r="I51" i="1380" s="1"/>
  <c r="H50" i="1372"/>
  <c r="I50" i="1372" s="1"/>
  <c r="H33" i="1403"/>
  <c r="I33" i="1403" s="1"/>
  <c r="H51" i="1372"/>
  <c r="I51" i="1372" s="1"/>
  <c r="H32" i="1376"/>
  <c r="I32" i="1376" s="1"/>
  <c r="H38" i="1381"/>
  <c r="I38" i="1381" s="1"/>
  <c r="H47" i="1371"/>
  <c r="I47" i="1371" s="1"/>
  <c r="H48" i="1417"/>
  <c r="I48" i="1417" s="1"/>
  <c r="H54" i="1417"/>
  <c r="I54" i="1417" s="1"/>
  <c r="H63" i="1417"/>
  <c r="I63" i="1417" s="1"/>
  <c r="H61" i="1417"/>
  <c r="I61" i="1417" s="1"/>
  <c r="H34" i="1417"/>
  <c r="I34" i="1417" s="1"/>
  <c r="H22" i="1371"/>
  <c r="I22" i="1371" s="1"/>
  <c r="H22" i="1380"/>
  <c r="I22" i="1380" s="1"/>
  <c r="H22" i="1373"/>
  <c r="I22" i="1373" s="1"/>
  <c r="H61" i="1414"/>
  <c r="I61" i="1414" s="1"/>
  <c r="H48" i="1414"/>
  <c r="I48" i="1414" s="1"/>
  <c r="H47" i="1414"/>
  <c r="I47" i="1414" s="1"/>
  <c r="H21" i="1414"/>
  <c r="I21" i="1414" s="1"/>
  <c r="H20" i="1413"/>
  <c r="I20" i="1413" s="1"/>
  <c r="H43" i="1414"/>
  <c r="I43" i="1414" s="1"/>
  <c r="H43" i="1370"/>
  <c r="I43" i="1370" s="1"/>
  <c r="H52" i="1381"/>
  <c r="I52" i="1381" s="1"/>
  <c r="H41" i="1370"/>
  <c r="I41" i="1370" s="1"/>
  <c r="H51" i="1378"/>
  <c r="I51" i="1378" s="1"/>
  <c r="H52" i="1375"/>
  <c r="I52" i="1375" s="1"/>
  <c r="H52" i="1372"/>
  <c r="I52" i="1372" s="1"/>
  <c r="H43" i="1378"/>
  <c r="I43" i="1378" s="1"/>
  <c r="H49" i="1372"/>
  <c r="I49" i="1372" s="1"/>
  <c r="H21" i="1376"/>
  <c r="I21" i="1376" s="1"/>
  <c r="H36" i="1371"/>
  <c r="I36" i="1371" s="1"/>
  <c r="H27" i="1372"/>
  <c r="I27" i="1372" s="1"/>
  <c r="H48" i="1374"/>
  <c r="I48" i="1374" s="1"/>
  <c r="H23" i="1378"/>
  <c r="I23" i="1378" s="1"/>
  <c r="H49" i="1380"/>
  <c r="I49" i="1380" s="1"/>
  <c r="H45" i="1384"/>
  <c r="I45" i="1384" s="1"/>
  <c r="H48" i="1373"/>
  <c r="I48" i="1373" s="1"/>
  <c r="H35" i="1380"/>
  <c r="I35" i="1380" s="1"/>
  <c r="H34" i="1372"/>
  <c r="I34" i="1372" s="1"/>
  <c r="H38" i="1380"/>
  <c r="I38" i="1380" s="1"/>
  <c r="H23" i="1413"/>
  <c r="I23" i="1413" s="1"/>
  <c r="H36" i="1380"/>
  <c r="I36" i="1380" s="1"/>
  <c r="H32" i="1384"/>
  <c r="I32" i="1384" s="1"/>
  <c r="H21" i="1381"/>
  <c r="I21" i="1381" s="1"/>
  <c r="H29" i="1384"/>
  <c r="I29" i="1384" s="1"/>
  <c r="H36" i="1370"/>
  <c r="I36" i="1370" s="1"/>
  <c r="H29" i="1373"/>
  <c r="I29" i="1373" s="1"/>
  <c r="H40" i="1376"/>
  <c r="I40" i="1376" s="1"/>
  <c r="H20" i="1374"/>
  <c r="I20" i="1374" s="1"/>
  <c r="H48" i="1378"/>
  <c r="I48" i="1378" s="1"/>
  <c r="H23" i="1370"/>
  <c r="I23" i="1370" s="1"/>
  <c r="H46" i="1371"/>
  <c r="I46" i="1371" s="1"/>
  <c r="H46" i="1373"/>
  <c r="I46" i="1373" s="1"/>
  <c r="H40" i="1374"/>
  <c r="I40" i="1374" s="1"/>
  <c r="H21" i="1413"/>
  <c r="I21" i="1413" s="1"/>
  <c r="H37" i="1378"/>
  <c r="I37" i="1378" s="1"/>
  <c r="H39" i="1380"/>
  <c r="I39" i="1380" s="1"/>
  <c r="H31" i="1371"/>
  <c r="I31" i="1371" s="1"/>
  <c r="H27" i="1413"/>
  <c r="I27" i="1413" s="1"/>
  <c r="H37" i="1376"/>
  <c r="I37" i="1376" s="1"/>
  <c r="H37" i="1380"/>
  <c r="I37" i="1380" s="1"/>
  <c r="H27" i="1371"/>
  <c r="I27" i="1371" s="1"/>
  <c r="H26" i="1403"/>
  <c r="I26" i="1403" s="1"/>
  <c r="H35" i="1371"/>
  <c r="I35" i="1371" s="1"/>
  <c r="H25" i="1374"/>
  <c r="I25" i="1374" s="1"/>
  <c r="H24" i="1378"/>
  <c r="I24" i="1378" s="1"/>
  <c r="H32" i="1372"/>
  <c r="I32" i="1372" s="1"/>
  <c r="H47" i="1375"/>
  <c r="I47" i="1375" s="1"/>
  <c r="H26" i="1381"/>
  <c r="I26" i="1381" s="1"/>
  <c r="H40" i="1384"/>
  <c r="I40" i="1384" s="1"/>
  <c r="H47" i="1370"/>
  <c r="I47" i="1370" s="1"/>
  <c r="H51" i="1373"/>
  <c r="I51" i="1373" s="1"/>
  <c r="H26" i="1417"/>
  <c r="I26" i="1417" s="1"/>
  <c r="H32" i="1417"/>
  <c r="I32" i="1417" s="1"/>
  <c r="H30" i="1417"/>
  <c r="I30" i="1417" s="1"/>
  <c r="H39" i="1417"/>
  <c r="I39" i="1417" s="1"/>
  <c r="H24" i="1417"/>
  <c r="I24" i="1417" s="1"/>
  <c r="H22" i="1375"/>
  <c r="I22" i="1375" s="1"/>
  <c r="H22" i="1372"/>
  <c r="I22" i="1372" s="1"/>
  <c r="H22" i="1384"/>
  <c r="I22" i="1384" s="1"/>
  <c r="H51" i="1414"/>
  <c r="I51" i="1414" s="1"/>
  <c r="H32" i="1414"/>
  <c r="I32" i="1414" s="1"/>
  <c r="H35" i="1414"/>
  <c r="I35" i="1414" s="1"/>
  <c r="H19" i="1414"/>
  <c r="I19" i="1414" s="1"/>
  <c r="H26" i="1414"/>
  <c r="I26" i="1414" s="1"/>
  <c r="H44" i="1381"/>
  <c r="I44" i="1381" s="1"/>
  <c r="H23" i="1380"/>
  <c r="I23" i="1380" s="1"/>
  <c r="H49" i="1376"/>
  <c r="I49" i="1376" s="1"/>
  <c r="H42" i="1374"/>
  <c r="I42" i="1374" s="1"/>
  <c r="H50" i="1373"/>
  <c r="I50" i="1373" s="1"/>
  <c r="H53" i="1376"/>
  <c r="I53" i="1376" s="1"/>
  <c r="H21" i="1374"/>
  <c r="I21" i="1374" s="1"/>
  <c r="H20" i="1378"/>
  <c r="I20" i="1378" s="1"/>
  <c r="H52" i="1371"/>
  <c r="I52" i="1371" s="1"/>
  <c r="H38" i="1371"/>
  <c r="I38" i="1371" s="1"/>
  <c r="H32" i="1374"/>
  <c r="I32" i="1374" s="1"/>
  <c r="H41" i="1376"/>
  <c r="I41" i="1376" s="1"/>
  <c r="H33" i="1380"/>
  <c r="I33" i="1380" s="1"/>
  <c r="H26" i="1384"/>
  <c r="I26" i="1384" s="1"/>
  <c r="H42" i="1373"/>
  <c r="I42" i="1373" s="1"/>
  <c r="H24" i="1380"/>
  <c r="I24" i="1380" s="1"/>
  <c r="H41" i="1384"/>
  <c r="I41" i="1384" s="1"/>
  <c r="H51" i="1371"/>
  <c r="I51" i="1371" s="1"/>
  <c r="H52" i="1378"/>
  <c r="I52" i="1378" s="1"/>
  <c r="H49" i="1373"/>
  <c r="I49" i="1373" s="1"/>
  <c r="H21" i="1378"/>
  <c r="I21" i="1378" s="1"/>
  <c r="H34" i="1370"/>
  <c r="I34" i="1370" s="1"/>
  <c r="H45" i="1370"/>
  <c r="I45" i="1370" s="1"/>
  <c r="H43" i="1373"/>
  <c r="I43" i="1373" s="1"/>
  <c r="H39" i="1375"/>
  <c r="I39" i="1375" s="1"/>
  <c r="H23" i="1373"/>
  <c r="I23" i="1373" s="1"/>
  <c r="H50" i="1376"/>
  <c r="I50" i="1376" s="1"/>
  <c r="H39" i="1370"/>
  <c r="I39" i="1370" s="1"/>
  <c r="H30" i="1371"/>
  <c r="I30" i="1371" s="1"/>
  <c r="H30" i="1373"/>
  <c r="I30" i="1373" s="1"/>
  <c r="H29" i="1374"/>
  <c r="I29" i="1374" s="1"/>
  <c r="H38" i="1413"/>
  <c r="I38" i="1413" s="1"/>
  <c r="H33" i="1376"/>
  <c r="I33" i="1376" s="1"/>
  <c r="H26" i="1380"/>
  <c r="I26" i="1380" s="1"/>
  <c r="H53" i="1384"/>
  <c r="I53" i="1384" s="1"/>
  <c r="H35" i="1370"/>
  <c r="I35" i="1370" s="1"/>
  <c r="H28" i="1374"/>
  <c r="I28" i="1374" s="1"/>
  <c r="H29" i="1376"/>
  <c r="I29" i="1376" s="1"/>
  <c r="H43" i="1380"/>
  <c r="I43" i="1380" s="1"/>
  <c r="H24" i="1403"/>
  <c r="I24" i="1403" s="1"/>
  <c r="H23" i="1381"/>
  <c r="I23" i="1381" s="1"/>
  <c r="H37" i="1373"/>
  <c r="I37" i="1373" s="1"/>
  <c r="H46" i="1376"/>
  <c r="I46" i="1376" s="1"/>
  <c r="H46" i="1381"/>
  <c r="I46" i="1381" s="1"/>
  <c r="H20" i="1371"/>
  <c r="I20" i="1371" s="1"/>
  <c r="H41" i="1413"/>
  <c r="I41" i="1413" s="1"/>
  <c r="H52" i="1380"/>
  <c r="I52" i="1380" s="1"/>
  <c r="H46" i="1384"/>
  <c r="I46" i="1384" s="1"/>
  <c r="H42" i="1380"/>
  <c r="I42" i="1380" s="1"/>
  <c r="H25" i="1384"/>
  <c r="I25" i="1384" s="1"/>
  <c r="H51" i="1403"/>
  <c r="I51" i="1403" s="1"/>
  <c r="H48" i="1372"/>
  <c r="I48" i="1372" s="1"/>
  <c r="H51" i="1413"/>
  <c r="I51" i="1413" s="1"/>
  <c r="H38" i="1417"/>
  <c r="I38" i="1417" s="1"/>
  <c r="F156" i="1414"/>
  <c r="G156" i="1414" s="1"/>
  <c r="F156" i="1417"/>
  <c r="G156" i="1417" s="1"/>
  <c r="F156" i="1413"/>
  <c r="G156" i="1413" s="1"/>
  <c r="F156" i="1403"/>
  <c r="G156" i="1403" s="1"/>
  <c r="I156" i="1403" s="1"/>
  <c r="I157" i="1403" s="1"/>
  <c r="F156" i="1384"/>
  <c r="G156" i="1384" s="1"/>
  <c r="I156" i="1384" s="1"/>
  <c r="I157" i="1384" s="1"/>
  <c r="F156" i="1380"/>
  <c r="G156" i="1380" s="1"/>
  <c r="I156" i="1380" s="1"/>
  <c r="I157" i="1380" s="1"/>
  <c r="F156" i="1378"/>
  <c r="G156" i="1378" s="1"/>
  <c r="I156" i="1378" s="1"/>
  <c r="I157" i="1378" s="1"/>
  <c r="F156" i="1376"/>
  <c r="G156" i="1376" s="1"/>
  <c r="I156" i="1376" s="1"/>
  <c r="I157" i="1376" s="1"/>
  <c r="F156" i="1381"/>
  <c r="G156" i="1381" s="1"/>
  <c r="I156" i="1381" s="1"/>
  <c r="I157" i="1381" s="1"/>
  <c r="F156" i="1375"/>
  <c r="G156" i="1375" s="1"/>
  <c r="I156" i="1375" s="1"/>
  <c r="I157" i="1375" s="1"/>
  <c r="F156" i="1373"/>
  <c r="G156" i="1373" s="1"/>
  <c r="I156" i="1373" s="1"/>
  <c r="I157" i="1373" s="1"/>
  <c r="F156" i="1371"/>
  <c r="G156" i="1371" s="1"/>
  <c r="I156" i="1371" s="1"/>
  <c r="I157" i="1371" s="1"/>
  <c r="F156" i="1370"/>
  <c r="G156" i="1370" s="1"/>
  <c r="I156" i="1370" s="1"/>
  <c r="I157" i="1370" s="1"/>
  <c r="F156" i="1374"/>
  <c r="G156" i="1374" s="1"/>
  <c r="I156" i="1374" s="1"/>
  <c r="I157" i="1374" s="1"/>
  <c r="F156" i="1372"/>
  <c r="G156" i="1372" s="1"/>
  <c r="I156" i="1372" s="1"/>
  <c r="I157" i="1372" s="1"/>
  <c r="I66" i="1371"/>
  <c r="I66" i="1380" l="1"/>
  <c r="I66" i="1376"/>
  <c r="I66" i="1384"/>
  <c r="I66" i="1381"/>
  <c r="I66" i="1373"/>
  <c r="I66" i="1378"/>
  <c r="I66" i="1374"/>
  <c r="I66" i="1413"/>
  <c r="I66" i="1370"/>
  <c r="I66" i="1375"/>
  <c r="I66" i="1414"/>
  <c r="I55" i="1381"/>
  <c r="I194" i="1381" s="1"/>
  <c r="I212" i="1381" s="1"/>
  <c r="I55" i="1370"/>
  <c r="I194" i="1370" s="1"/>
  <c r="I212" i="1370" s="1"/>
  <c r="J212" i="1370" s="1"/>
  <c r="K212" i="1370" s="1"/>
  <c r="I66" i="1417"/>
  <c r="I55" i="1403"/>
  <c r="I194" i="1403" s="1"/>
  <c r="I212" i="1403" s="1"/>
  <c r="I196" i="1403" s="1"/>
  <c r="I55" i="1413"/>
  <c r="I194" i="1413" s="1"/>
  <c r="I212" i="1413" s="1"/>
  <c r="I206" i="1413" s="1"/>
  <c r="I55" i="1384"/>
  <c r="I194" i="1384" s="1"/>
  <c r="I212" i="1384" s="1"/>
  <c r="I198" i="1384" s="1"/>
  <c r="I201" i="1384" s="1"/>
  <c r="I55" i="1380"/>
  <c r="I194" i="1380" s="1"/>
  <c r="I212" i="1380" s="1"/>
  <c r="I55" i="1378"/>
  <c r="I194" i="1378" s="1"/>
  <c r="I212" i="1378" s="1"/>
  <c r="I196" i="1378" s="1"/>
  <c r="I55" i="1374"/>
  <c r="I194" i="1374" s="1"/>
  <c r="I212" i="1374" s="1"/>
  <c r="I196" i="1374" s="1"/>
  <c r="I55" i="1375"/>
  <c r="I194" i="1375" s="1"/>
  <c r="I212" i="1375" s="1"/>
  <c r="I208" i="1375" s="1"/>
  <c r="I55" i="1371"/>
  <c r="I194" i="1371" s="1"/>
  <c r="I212" i="1371" s="1"/>
  <c r="J212" i="1371" s="1"/>
  <c r="K212" i="1371" s="1"/>
  <c r="I55" i="1372"/>
  <c r="I194" i="1372" s="1"/>
  <c r="I212" i="1372" s="1"/>
  <c r="I55" i="1414"/>
  <c r="I194" i="1414" s="1"/>
  <c r="I212" i="1414" s="1"/>
  <c r="I198" i="1414" s="1"/>
  <c r="I55" i="1417"/>
  <c r="I55" i="1373"/>
  <c r="I55" i="1376"/>
  <c r="I194" i="1376" s="1"/>
  <c r="I212" i="1376" s="1"/>
  <c r="I196" i="1376" s="1"/>
  <c r="I194" i="1373" l="1"/>
  <c r="I212" i="1373" s="1"/>
  <c r="H216" i="1373" s="1"/>
  <c r="H215" i="1373" s="1"/>
  <c r="I198" i="1413"/>
  <c r="I202" i="1413" s="1"/>
  <c r="I194" i="1417"/>
  <c r="I212" i="1417" s="1"/>
  <c r="I198" i="1417" s="1"/>
  <c r="I201" i="1417" s="1"/>
  <c r="I208" i="1413"/>
  <c r="I196" i="1413"/>
  <c r="I207" i="1413"/>
  <c r="H216" i="1413"/>
  <c r="H217" i="1413" s="1"/>
  <c r="I221" i="1413" s="1"/>
  <c r="H224" i="1413" s="1"/>
  <c r="F18" i="1369" s="1"/>
  <c r="G18" i="1369" s="1"/>
  <c r="V18" i="1369" s="1"/>
  <c r="I198" i="1375"/>
  <c r="I201" i="1375" s="1"/>
  <c r="I196" i="1375"/>
  <c r="H216" i="1375"/>
  <c r="H217" i="1375" s="1"/>
  <c r="I207" i="1375"/>
  <c r="I206" i="1375"/>
  <c r="I206" i="1372"/>
  <c r="I207" i="1372"/>
  <c r="I198" i="1372"/>
  <c r="I202" i="1372" s="1"/>
  <c r="I196" i="1372"/>
  <c r="I202" i="1384"/>
  <c r="I203" i="1384" s="1"/>
  <c r="I208" i="1372"/>
  <c r="H216" i="1372"/>
  <c r="H215" i="1372" s="1"/>
  <c r="I208" i="1403"/>
  <c r="I206" i="1403"/>
  <c r="I196" i="1384"/>
  <c r="I208" i="1384"/>
  <c r="I207" i="1403"/>
  <c r="I207" i="1384"/>
  <c r="I206" i="1384"/>
  <c r="I198" i="1403"/>
  <c r="I202" i="1403" s="1"/>
  <c r="H216" i="1403"/>
  <c r="H217" i="1403" s="1"/>
  <c r="I221" i="1403" s="1"/>
  <c r="H224" i="1403" s="1"/>
  <c r="H216" i="1384"/>
  <c r="H215" i="1384" s="1"/>
  <c r="I206" i="1376"/>
  <c r="I208" i="1376"/>
  <c r="I198" i="1370"/>
  <c r="I201" i="1370" s="1"/>
  <c r="I207" i="1376"/>
  <c r="H216" i="1376"/>
  <c r="H217" i="1376" s="1"/>
  <c r="I198" i="1376"/>
  <c r="I201" i="1376" s="1"/>
  <c r="I208" i="1414"/>
  <c r="I206" i="1414"/>
  <c r="I196" i="1414"/>
  <c r="I207" i="1414"/>
  <c r="H216" i="1414"/>
  <c r="H217" i="1414" s="1"/>
  <c r="H216" i="1378"/>
  <c r="H215" i="1378" s="1"/>
  <c r="I208" i="1378"/>
  <c r="I207" i="1378"/>
  <c r="I206" i="1378"/>
  <c r="I198" i="1378"/>
  <c r="I201" i="1378" s="1"/>
  <c r="I198" i="1374"/>
  <c r="I201" i="1374" s="1"/>
  <c r="I202" i="1414"/>
  <c r="I201" i="1414"/>
  <c r="I196" i="1370"/>
  <c r="I208" i="1370"/>
  <c r="I207" i="1370"/>
  <c r="I208" i="1374"/>
  <c r="I206" i="1374"/>
  <c r="H216" i="1370"/>
  <c r="H217" i="1370" s="1"/>
  <c r="I206" i="1370"/>
  <c r="I207" i="1374"/>
  <c r="H216" i="1374"/>
  <c r="I198" i="1380"/>
  <c r="I207" i="1380"/>
  <c r="I206" i="1380"/>
  <c r="I196" i="1380"/>
  <c r="I208" i="1380"/>
  <c r="H216" i="1380"/>
  <c r="I196" i="1371"/>
  <c r="I208" i="1371"/>
  <c r="H216" i="1371"/>
  <c r="I198" i="1371"/>
  <c r="I206" i="1371"/>
  <c r="I207" i="1371"/>
  <c r="I198" i="1381"/>
  <c r="I207" i="1381"/>
  <c r="I208" i="1381"/>
  <c r="I196" i="1381"/>
  <c r="H216" i="1381"/>
  <c r="I206" i="1381"/>
  <c r="I196" i="1373" l="1"/>
  <c r="I207" i="1373"/>
  <c r="H217" i="1373"/>
  <c r="I221" i="1373" s="1"/>
  <c r="H224" i="1373" s="1"/>
  <c r="F16" i="1369" s="1"/>
  <c r="G16" i="1369" s="1"/>
  <c r="V16" i="1369" s="1"/>
  <c r="I208" i="1373"/>
  <c r="I206" i="1373"/>
  <c r="I198" i="1373"/>
  <c r="I202" i="1373" s="1"/>
  <c r="I202" i="1417"/>
  <c r="I203" i="1417" s="1"/>
  <c r="I208" i="1417"/>
  <c r="I206" i="1417"/>
  <c r="I207" i="1417"/>
  <c r="H215" i="1417"/>
  <c r="H216" i="1417"/>
  <c r="I196" i="1417"/>
  <c r="H217" i="1417"/>
  <c r="H218" i="1417" s="1"/>
  <c r="I210" i="1413"/>
  <c r="I201" i="1413"/>
  <c r="I203" i="1413" s="1"/>
  <c r="H218" i="1413"/>
  <c r="H215" i="1413"/>
  <c r="H215" i="1375"/>
  <c r="I210" i="1375"/>
  <c r="I202" i="1375"/>
  <c r="I203" i="1375" s="1"/>
  <c r="I221" i="1376"/>
  <c r="H224" i="1376" s="1"/>
  <c r="F21" i="1369" s="1"/>
  <c r="G21" i="1369" s="1"/>
  <c r="V21" i="1369" s="1"/>
  <c r="I210" i="1372"/>
  <c r="I201" i="1372"/>
  <c r="I203" i="1372" s="1"/>
  <c r="H217" i="1372"/>
  <c r="H218" i="1372" s="1"/>
  <c r="I210" i="1384"/>
  <c r="H217" i="1384"/>
  <c r="I221" i="1384" s="1"/>
  <c r="H224" i="1384" s="1"/>
  <c r="H218" i="1403"/>
  <c r="I210" i="1403"/>
  <c r="I201" i="1403"/>
  <c r="I203" i="1403" s="1"/>
  <c r="H215" i="1403"/>
  <c r="I202" i="1370"/>
  <c r="I203" i="1370" s="1"/>
  <c r="H215" i="1376"/>
  <c r="I202" i="1376"/>
  <c r="I203" i="1376" s="1"/>
  <c r="H218" i="1376"/>
  <c r="I210" i="1376"/>
  <c r="I210" i="1414"/>
  <c r="H215" i="1414"/>
  <c r="H217" i="1378"/>
  <c r="H218" i="1378" s="1"/>
  <c r="F33" i="1369"/>
  <c r="G33" i="1369" s="1"/>
  <c r="V33" i="1369" s="1"/>
  <c r="I221" i="1370"/>
  <c r="H224" i="1370" s="1"/>
  <c r="F13" i="1369" s="1"/>
  <c r="H218" i="1370"/>
  <c r="I221" i="1414"/>
  <c r="H224" i="1414" s="1"/>
  <c r="F20" i="1369" s="1"/>
  <c r="G20" i="1369" s="1"/>
  <c r="V20" i="1369" s="1"/>
  <c r="H218" i="1414"/>
  <c r="I221" i="1375"/>
  <c r="H224" i="1375" s="1"/>
  <c r="H218" i="1375"/>
  <c r="I202" i="1378"/>
  <c r="I203" i="1378" s="1"/>
  <c r="I210" i="1378"/>
  <c r="I202" i="1374"/>
  <c r="I203" i="1374" s="1"/>
  <c r="I203" i="1414"/>
  <c r="I210" i="1374"/>
  <c r="I210" i="1370"/>
  <c r="H215" i="1370"/>
  <c r="I210" i="1381"/>
  <c r="I210" i="1371"/>
  <c r="H217" i="1374"/>
  <c r="H215" i="1374"/>
  <c r="I210" i="1380"/>
  <c r="H215" i="1380"/>
  <c r="H217" i="1380"/>
  <c r="I202" i="1380"/>
  <c r="I201" i="1380"/>
  <c r="I202" i="1371"/>
  <c r="I201" i="1371"/>
  <c r="H217" i="1371"/>
  <c r="H215" i="1371"/>
  <c r="H217" i="1381"/>
  <c r="H215" i="1381"/>
  <c r="I201" i="1381"/>
  <c r="I202" i="1381"/>
  <c r="I201" i="1373" l="1"/>
  <c r="I203" i="1373" s="1"/>
  <c r="I210" i="1373"/>
  <c r="H218" i="1373"/>
  <c r="I221" i="1417"/>
  <c r="H224" i="1417" s="1"/>
  <c r="F30" i="1369" s="1"/>
  <c r="I210" i="1417"/>
  <c r="I221" i="1372"/>
  <c r="H224" i="1372" s="1"/>
  <c r="F15" i="1369" s="1"/>
  <c r="H218" i="1384"/>
  <c r="I221" i="1378"/>
  <c r="H224" i="1378" s="1"/>
  <c r="F23" i="1369" s="1"/>
  <c r="G23" i="1369" s="1"/>
  <c r="V23" i="1369" s="1"/>
  <c r="I221" i="1374"/>
  <c r="H224" i="1374" s="1"/>
  <c r="F17" i="1369" s="1"/>
  <c r="G17" i="1369" s="1"/>
  <c r="V17" i="1369" s="1"/>
  <c r="H218" i="1374"/>
  <c r="I221" i="1371"/>
  <c r="H224" i="1371" s="1"/>
  <c r="F14" i="1369" s="1"/>
  <c r="H218" i="1371"/>
  <c r="I221" i="1380"/>
  <c r="H224" i="1380" s="1"/>
  <c r="F24" i="1369" s="1"/>
  <c r="H218" i="1380"/>
  <c r="F19" i="1369"/>
  <c r="I221" i="1381"/>
  <c r="H224" i="1381" s="1"/>
  <c r="H218" i="1381"/>
  <c r="G22" i="1369"/>
  <c r="V22" i="1369" s="1"/>
  <c r="G13" i="1369"/>
  <c r="V13" i="1369" s="1"/>
  <c r="I203" i="1380"/>
  <c r="I203" i="1371"/>
  <c r="I203" i="1381"/>
  <c r="G32" i="1369" l="1"/>
  <c r="G30" i="1369"/>
  <c r="G19" i="1369"/>
  <c r="V19" i="1369" s="1"/>
  <c r="G15" i="1369"/>
  <c r="V15" i="1369" s="1"/>
  <c r="F27" i="1369"/>
  <c r="G14" i="1369"/>
  <c r="V14" i="1369" s="1"/>
  <c r="G24" i="1369"/>
  <c r="V24" i="1369" s="1"/>
  <c r="G29" i="1369" l="1"/>
  <c r="V30" i="1369"/>
  <c r="G12" i="1369"/>
  <c r="G27" i="1369"/>
  <c r="G26" i="1369" l="1"/>
  <c r="G35" i="1369" s="1"/>
  <c r="V35" i="1369" s="1"/>
  <c r="V27" i="1369"/>
</calcChain>
</file>

<file path=xl/comments1.xml><?xml version="1.0" encoding="utf-8"?>
<comments xmlns="http://schemas.openxmlformats.org/spreadsheetml/2006/main">
  <authors>
    <author>01759142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wesley.costa</author>
  </authors>
  <commentList>
    <comment ref="E221" authorId="0">
      <text>
        <r>
          <rPr>
            <b/>
            <sz val="9"/>
            <color indexed="81"/>
            <rFont val="Tahoma"/>
            <family val="2"/>
          </rPr>
          <t xml:space="preserve">Luiz Carlos:
32 (Toneladas/Mês)
23 (Dias Uteis)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<sst xmlns="http://schemas.openxmlformats.org/spreadsheetml/2006/main" count="4957" uniqueCount="511">
  <si>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</si>
  <si>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</si>
  <si>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</si>
  <si>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</si>
  <si>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</si>
  <si>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</si>
  <si>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</si>
  <si>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</si>
  <si>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</si>
  <si>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</si>
  <si>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</si>
  <si>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</si>
  <si>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</si>
  <si>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</si>
  <si>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</si>
  <si>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</si>
  <si>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</si>
  <si>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</si>
  <si>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</si>
  <si>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</si>
  <si>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</si>
  <si>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</si>
  <si>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</si>
  <si>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</si>
  <si>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</si>
  <si>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</si>
  <si>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</si>
  <si>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</si>
  <si>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</si>
  <si>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</si>
  <si>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</si>
  <si>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</si>
  <si>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</si>
  <si>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</si>
  <si>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</si>
  <si>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</si>
  <si>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</si>
  <si>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</si>
  <si>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</si>
  <si>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</si>
  <si>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</si>
  <si>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</si>
  <si>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</si>
  <si>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</si>
  <si>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</si>
  <si>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</si>
  <si>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</si>
  <si>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</si>
  <si>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</si>
  <si>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</si>
  <si>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</si>
  <si>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</si>
  <si>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</si>
  <si>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</si>
  <si>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</si>
  <si>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</si>
  <si>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</si>
  <si>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</si>
  <si>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</si>
  <si>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</si>
  <si>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</si>
  <si>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</si>
  <si>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</si>
  <si>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</si>
  <si>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</si>
  <si>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</si>
  <si>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</si>
  <si>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</si>
  <si>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</si>
  <si>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</si>
  <si>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</si>
  <si>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</si>
  <si>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</si>
  <si>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</si>
  <si>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</si>
  <si>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</si>
  <si>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</si>
  <si>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</si>
  <si>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</si>
  <si>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</si>
  <si>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</si>
  <si>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</si>
  <si>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</si>
  <si>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Encarregado de Turma</t>
  </si>
  <si>
    <t>Insalubridade</t>
  </si>
  <si>
    <t>Gratificação</t>
  </si>
  <si>
    <t>Veículo Leve (Utilitário)</t>
  </si>
  <si>
    <t>Pá Carregadeira</t>
  </si>
  <si>
    <t>Caminhão Pipa 7.000l</t>
  </si>
  <si>
    <t>Contribuição Patronal (Sindilimpe)</t>
  </si>
  <si>
    <t>Exames (periódicos/admissionais/demissionais)</t>
  </si>
  <si>
    <t>ton</t>
  </si>
  <si>
    <t>Varrição Manual de Vias e Logradouros Públicos</t>
  </si>
  <si>
    <t>km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</si>
  <si>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</si>
  <si>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</si>
  <si>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</si>
  <si>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</si>
  <si>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</si>
  <si>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</si>
  <si>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</si>
  <si>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</si>
  <si>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</si>
  <si>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</si>
  <si>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</si>
  <si>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</si>
  <si>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</si>
  <si>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</si>
  <si>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</si>
  <si>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</si>
  <si>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</si>
  <si>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</si>
  <si>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</si>
  <si>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</si>
  <si>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</si>
  <si>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</si>
  <si>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</si>
  <si>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</si>
  <si>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</si>
  <si>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</si>
  <si>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</si>
  <si>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</si>
  <si>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</si>
  <si>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</si>
  <si>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</si>
  <si>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</si>
  <si>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</si>
  <si>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</si>
  <si>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</si>
  <si>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</si>
  <si>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</si>
  <si>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</si>
  <si>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</si>
  <si>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</si>
  <si>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</si>
  <si>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</si>
  <si>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</si>
  <si>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</si>
  <si>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</si>
  <si>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</si>
  <si>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</si>
  <si>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</si>
  <si>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</si>
  <si>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</si>
  <si>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</si>
  <si>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</si>
  <si>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</si>
  <si>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</si>
  <si>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</si>
  <si>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</si>
  <si>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</si>
  <si>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</si>
  <si>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</si>
  <si>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</si>
  <si>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</si>
  <si>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</si>
  <si>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</si>
  <si>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</si>
  <si>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</si>
  <si>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</si>
  <si>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</si>
  <si>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</si>
  <si>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</si>
  <si>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</si>
  <si>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</si>
  <si>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</si>
  <si>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</si>
  <si>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</si>
  <si>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</si>
  <si>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</si>
  <si>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</si>
  <si>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</si>
  <si>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</si>
  <si>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</si>
  <si>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</si>
  <si>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</si>
  <si>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</si>
  <si>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</si>
  <si>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</si>
  <si>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</si>
  <si>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</si>
  <si>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</si>
  <si>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</si>
  <si>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</si>
  <si>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</si>
  <si>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</si>
  <si>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</si>
  <si>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</si>
  <si>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</si>
  <si>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</si>
  <si>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</si>
  <si>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</si>
  <si>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</si>
  <si>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</si>
  <si>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</si>
  <si>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</si>
  <si>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</si>
  <si>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</si>
  <si>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</si>
  <si>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</si>
  <si>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</si>
  <si>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</si>
  <si>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</si>
  <si>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</si>
  <si>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</si>
  <si>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</si>
  <si>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</si>
  <si>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</si>
  <si>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</si>
  <si>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</si>
  <si>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</si>
  <si>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</si>
  <si>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</si>
  <si>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</si>
  <si>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</si>
  <si>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</si>
  <si>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</si>
  <si>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</si>
  <si>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</si>
  <si>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</si>
  <si>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</si>
  <si>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</si>
  <si>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</si>
  <si>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</si>
  <si>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</si>
  <si>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</si>
  <si>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</si>
  <si>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</si>
  <si>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</si>
  <si>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</si>
  <si>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</si>
  <si>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</si>
  <si>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</si>
  <si>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</si>
  <si>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</si>
  <si>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</si>
  <si>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</si>
  <si>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</si>
  <si>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</si>
  <si>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</si>
  <si>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</si>
  <si>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</si>
  <si>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</si>
  <si>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</si>
  <si>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</si>
  <si>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</si>
  <si>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</si>
  <si>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</si>
  <si>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</si>
  <si>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</si>
  <si>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</si>
  <si>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</si>
  <si>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</si>
  <si>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</si>
  <si>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</si>
  <si>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</si>
  <si>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</si>
  <si>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</si>
  <si>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</si>
  <si>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</si>
  <si>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</si>
  <si>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</si>
  <si>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</si>
  <si>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</si>
  <si>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</si>
  <si>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</si>
  <si>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</si>
  <si>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</si>
  <si>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</si>
  <si>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</si>
  <si>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</si>
  <si>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</si>
  <si>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</si>
  <si>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</si>
  <si>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</si>
  <si>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</si>
  <si>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</si>
  <si>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</si>
  <si>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</si>
  <si>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</si>
  <si>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</si>
  <si>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</si>
  <si>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</si>
  <si>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</si>
  <si>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</si>
  <si>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</si>
  <si>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</si>
  <si>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</si>
  <si>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</si>
  <si>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</si>
  <si>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</si>
  <si>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</si>
  <si>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</si>
  <si>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</si>
  <si>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</si>
  <si>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</si>
  <si>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</si>
  <si>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</si>
  <si>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</si>
  <si>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</si>
  <si>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</si>
  <si>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</si>
  <si>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</si>
  <si>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</si>
  <si>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</si>
  <si>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</si>
  <si>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</si>
  <si>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</si>
  <si>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</si>
  <si>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</si>
  <si>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</si>
  <si>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</si>
  <si>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</si>
  <si>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</si>
  <si>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</si>
  <si>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</si>
  <si>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</si>
  <si>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</si>
  <si>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</si>
  <si>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</si>
  <si>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</si>
  <si>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</si>
  <si>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</si>
  <si>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</si>
  <si>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</si>
  <si>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</si>
  <si>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</si>
  <si>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</si>
  <si>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</si>
  <si>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</si>
  <si>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</si>
  <si>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</si>
  <si>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</si>
  <si>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</si>
  <si>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</si>
  <si>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</si>
  <si>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</si>
  <si>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</si>
  <si>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</si>
  <si>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</si>
  <si>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</si>
  <si>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</si>
  <si>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</si>
  <si>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</si>
  <si>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</si>
  <si>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</si>
  <si>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</si>
  <si>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</si>
  <si>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</si>
  <si>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</si>
  <si>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</si>
  <si>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</si>
  <si>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</si>
  <si>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</si>
  <si>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</si>
  <si>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</si>
  <si>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</si>
  <si>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</si>
  <si>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</si>
  <si>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Cotações</t>
  </si>
  <si>
    <t>Composição de custos</t>
  </si>
  <si>
    <t>*</t>
  </si>
  <si>
    <t>chp</t>
  </si>
  <si>
    <t>Lavagem de ruas com o uso de caminhão pipa</t>
  </si>
  <si>
    <t>4.0</t>
  </si>
  <si>
    <t>3.0</t>
  </si>
  <si>
    <t>2.0</t>
  </si>
  <si>
    <t>Hxhora</t>
  </si>
  <si>
    <t>1.0.10</t>
  </si>
  <si>
    <t>hora</t>
  </si>
  <si>
    <t>Ônibus Urbano com capacidade 45 passageiros</t>
  </si>
  <si>
    <t>1.0.9</t>
  </si>
  <si>
    <t>M²</t>
  </si>
  <si>
    <t>Caiação de meio-fio, a três demãos</t>
  </si>
  <si>
    <t>1.0.8</t>
  </si>
  <si>
    <t>Limpeza manual de praias e similares</t>
  </si>
  <si>
    <t>1.0.7</t>
  </si>
  <si>
    <t>1.0.6</t>
  </si>
  <si>
    <t>1.0.5</t>
  </si>
  <si>
    <t>1.0.4</t>
  </si>
  <si>
    <t>Coleta Mecanizada e Transporte de Resíduos Sólidos (Inerte):</t>
  </si>
  <si>
    <t>1.0.3</t>
  </si>
  <si>
    <t>Coleta Manual e Transporte de Resíduos Sólidos (Inerte)</t>
  </si>
  <si>
    <t>1.0.2</t>
  </si>
  <si>
    <t>1.0.1</t>
  </si>
  <si>
    <t>1.0</t>
  </si>
  <si>
    <t>VALOR TOTAL</t>
  </si>
  <si>
    <t>VALOR UNIT.</t>
  </si>
  <si>
    <t>QUANT.</t>
  </si>
  <si>
    <t>UNID.</t>
  </si>
  <si>
    <t>DESCRIÇÃO DOS SERVIÇOS</t>
  </si>
  <si>
    <t>30 (trinta) meses consecutivos.</t>
  </si>
  <si>
    <t>Prazo:</t>
  </si>
  <si>
    <t>Contratação de empresa especializada para execução de serviços de limpeza pública no município de São Mateus-ES, conforme Projeto Básico, Termo de Referência, Planilha Básica Orçamentária e demais condições estabelecidas em Edital.</t>
  </si>
  <si>
    <t>Objeto:</t>
  </si>
  <si>
    <t>ANEXO V - PLANILHA BASE ORÇAMENTÁRIA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</si>
  <si>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</si>
  <si>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</si>
  <si>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</si>
  <si>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</si>
  <si>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</si>
  <si>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</si>
  <si>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</si>
  <si>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</si>
  <si>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x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</si>
  <si>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</si>
  <si>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</si>
  <si>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</si>
  <si>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</si>
  <si>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</si>
  <si>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</si>
  <si>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</si>
  <si>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</si>
  <si>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</si>
  <si>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</si>
  <si>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</si>
  <si>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</si>
  <si>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Inserir "ajudante" e atribuir QUANT. 01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</si>
  <si>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</si>
  <si>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</si>
  <si>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</si>
  <si>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</si>
  <si>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</si>
  <si>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</si>
  <si>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</si>
  <si>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</si>
  <si>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</si>
  <si>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</si>
  <si>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</si>
  <si>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</si>
  <si>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</si>
  <si>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</si>
  <si>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</si>
  <si>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</si>
  <si>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</si>
  <si>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</si>
  <si>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</si>
  <si>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</si>
  <si>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</si>
  <si>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</si>
  <si>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</si>
  <si>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</si>
  <si>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</si>
  <si>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Coleta de Resíduos Sólidos Urbanos do Tipo Domiciliar e Comercial - RSD / RSC.</t>
  </si>
  <si>
    <t xml:space="preserve">Serviço manual de limpeza de praças, parques e jardins, envolvendo capina, roçagem, raspagem e rastelamento. </t>
  </si>
  <si>
    <t>Serviço de roçagem com roçadeira manual, motorização a gasolina (Sthil Fs220 ou Similar).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</si>
  <si>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</si>
  <si>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</si>
  <si>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</si>
  <si>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</si>
  <si>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</si>
  <si>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Lona para caçamba</t>
  </si>
  <si>
    <t>Caminhão Bau - 3/4 com potencia 150 cv - PBT 8250 quilos (baú com 4metros comprimento) com sistema de plataforma hidráulica para elevação de carga.</t>
  </si>
  <si>
    <t>Caminhão leve tipo 3/4 - 02 eixos, potência 150 cv PBT 8.250 kg, dotado de varredeira de sucção, cap.  4m³</t>
  </si>
  <si>
    <t>Picareta com cabo em madeira</t>
  </si>
  <si>
    <t>Hora Extra 100%</t>
  </si>
  <si>
    <t>Limpeza manual de feiras e mercados municipais, incluindo lavagem com caminhão pipa -Dias úteis.</t>
  </si>
  <si>
    <t>Limpeza manual de feiras e mercados municipais, incluindo lavagem com caminhão pipa - Domingos/feriados.</t>
  </si>
  <si>
    <t>xxx</t>
  </si>
  <si>
    <t>1.0.7.1</t>
  </si>
  <si>
    <t>1.04.1</t>
  </si>
  <si>
    <t>Uniforme (Calça/Camisa)</t>
  </si>
  <si>
    <t xml:space="preserve">Cone de sinalização </t>
  </si>
  <si>
    <t>Cavadeira de braço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</si>
  <si>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</si>
  <si>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</si>
  <si>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</si>
  <si>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</si>
  <si>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Capacidade</t>
  </si>
  <si>
    <t>BDI 35%</t>
  </si>
  <si>
    <t>Mês</t>
  </si>
  <si>
    <t>Dia</t>
  </si>
  <si>
    <t>Cal para Caião</t>
  </si>
  <si>
    <t>Não utilizar composição - SINAPI</t>
  </si>
  <si>
    <t>1.0.11</t>
  </si>
  <si>
    <t>Roçadeira Manual motorização a gasolina Sthil Fs 220 ou similar</t>
  </si>
  <si>
    <t>Onibus (idade mínima até 10 Anos)</t>
  </si>
  <si>
    <t>Motorista "A" - (Condutores de veículos abaixo de 15.000 kg)</t>
  </si>
  <si>
    <t>Motorista "B " - (Condutores de veículos pesados, operadores de máquinas pesadas automotoras sobre pneus, pás carregadeiras, carretas com mais de 15.000 kg de cargas e compactadores de lixo acima de 13m³)</t>
  </si>
  <si>
    <t>Motorista Carro leve</t>
  </si>
  <si>
    <t>Motorista "B " - Coleta de RSD/RSC - Galhos</t>
  </si>
  <si>
    <t>Motorista "B " - Coleta de RSD/RSC - Transbordo</t>
  </si>
  <si>
    <t>Motorista "B " - Coleta de RSD/RSC - Compactadores</t>
  </si>
  <si>
    <t>Motorista "B " - Onibus Urbano</t>
  </si>
  <si>
    <t>Motorista "B " - Operador de Pá Carregadeira</t>
  </si>
  <si>
    <t>Motorista "B " - Operador de Trator de Esteira</t>
  </si>
  <si>
    <t>Motorista "B " - Operador de Munck</t>
  </si>
  <si>
    <t>Motorista "B " - Transporte de Resíduos Sólidos Domésticos</t>
  </si>
  <si>
    <t>Motorista "B " - Transporte de Resíduos de Saúde</t>
  </si>
  <si>
    <t xml:space="preserve">Motorista "B " </t>
  </si>
  <si>
    <t>Motorista "B " - Caminhão de sucção c/ sistema a vácuo</t>
  </si>
  <si>
    <t>Ajudante (piso da categoria)</t>
  </si>
  <si>
    <t>Fixa</t>
  </si>
  <si>
    <t>Coleta de resíduos de serviço de saúde (RSS) - CLASSE I</t>
  </si>
  <si>
    <t>Transporte e destinação de resíduos de serviços de saúde (RSS) - Classe I.</t>
  </si>
  <si>
    <t>Subtotal Lote I</t>
  </si>
  <si>
    <t>Subtotal Lote II</t>
  </si>
  <si>
    <t>Subtotal Lote III</t>
  </si>
  <si>
    <t>Subtotal Lote IV</t>
  </si>
  <si>
    <t>TOTAL GERAL :</t>
  </si>
  <si>
    <r>
      <t xml:space="preserve">DATA BASE: </t>
    </r>
    <r>
      <rPr>
        <sz val="12"/>
        <rFont val="Arial"/>
        <family val="2"/>
      </rPr>
      <t>Set./2016</t>
    </r>
  </si>
  <si>
    <r>
      <t xml:space="preserve">LOTE II - </t>
    </r>
    <r>
      <rPr>
        <b/>
        <sz val="11"/>
        <rFont val="Arial"/>
        <family val="2"/>
      </rPr>
      <t>Serviço de coleta da saúde</t>
    </r>
  </si>
  <si>
    <r>
      <t>LOTE III - Transporte</t>
    </r>
    <r>
      <rPr>
        <b/>
        <sz val="11"/>
        <rFont val="Arial"/>
        <family val="2"/>
      </rPr>
      <t xml:space="preserve"> de resíduos de saúde para fora do município</t>
    </r>
  </si>
  <si>
    <t>LOTE IV - Limpeza de vias públicas</t>
  </si>
  <si>
    <t>Valor certame anterior</t>
  </si>
  <si>
    <t>% variação</t>
  </si>
  <si>
    <t>**</t>
  </si>
  <si>
    <r>
      <rPr>
        <sz val="11"/>
        <color rgb="FF000000"/>
        <rFont val="Arial"/>
        <family val="2"/>
      </rPr>
      <t>**</t>
    </r>
    <r>
      <rPr>
        <sz val="8"/>
        <color rgb="FF000000"/>
        <rFont val="Arial"/>
        <family val="2"/>
      </rPr>
      <t xml:space="preserve">
SINAPI SET/14 - 73999/001</t>
    </r>
  </si>
  <si>
    <r>
      <t xml:space="preserve">LOTE I - </t>
    </r>
    <r>
      <rPr>
        <b/>
        <sz val="11"/>
        <rFont val="Arial"/>
        <family val="2"/>
      </rPr>
      <t>COLETA DE RESÍDUOS SÓLIDOS URBANOS - CLASSE II-A, VARRIÇÃO MANUAL, SERVIÇOS DE CAPINA E ROÇAGEM, LIMPEZA DE PRAIA E FEIRAS E CAIAÇÃO.</t>
    </r>
  </si>
  <si>
    <t>Óleo Diesel (Tratores / Caminhões / S10)</t>
  </si>
  <si>
    <t>OBS: Valor contempla 0,5% referente Aditivo Arla (R$ 3,113 x 1,05 = R$ 3,27)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</si>
</sst>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</numFmts>
  <fonts count="185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rgb="FF0000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9"/>
      <name val="Courier New"/>
      <family val="3"/>
    </font>
    <font>
      <b/>
      <sz val="10"/>
      <color indexed="10"/>
      <name val="Arial"/>
      <family val="2"/>
    </font>
    <font>
      <sz val="8"/>
      <color rgb="FF000000"/>
      <name val="Arial"/>
      <family val="2"/>
    </font>
    <font>
      <b/>
      <sz val="10"/>
      <color rgb="FF003300"/>
      <name val="Arial"/>
      <family val="2"/>
    </font>
    <font>
      <sz val="11"/>
      <color rgb="FF00000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5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5" fillId="0" borderId="0" applyNumberFormat="0" applyBorder="0" applyAlignment="0" applyProtection="0"/>
    <xf numFmtId="0" fontId="46" fillId="5" borderId="0" applyNumberFormat="0" applyBorder="0" applyAlignment="0" applyProtection="0"/>
    <xf numFmtId="192" fontId="115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5" fillId="0" borderId="0" applyNumberFormat="0" applyBorder="0" applyAlignment="0" applyProtection="0"/>
    <xf numFmtId="0" fontId="46" fillId="58" borderId="0" applyNumberFormat="0" applyBorder="0" applyAlignment="0" applyProtection="0"/>
    <xf numFmtId="192" fontId="115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10" borderId="0" applyNumberFormat="0" applyBorder="0" applyAlignment="0" applyProtection="0"/>
    <xf numFmtId="192" fontId="115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5" fillId="0" borderId="0" applyNumberFormat="0" applyBorder="0" applyAlignment="0" applyProtection="0"/>
    <xf numFmtId="0" fontId="46" fillId="9" borderId="0" applyNumberFormat="0" applyBorder="0" applyAlignment="0" applyProtection="0"/>
    <xf numFmtId="192" fontId="115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5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6" borderId="0" applyNumberFormat="0" applyBorder="0" applyAlignment="0" applyProtection="0"/>
    <xf numFmtId="192" fontId="115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5" fillId="0" borderId="0" applyNumberFormat="0" applyBorder="0" applyAlignment="0" applyProtection="0"/>
    <xf numFmtId="0" fontId="46" fillId="59" borderId="0" applyNumberFormat="0" applyBorder="0" applyAlignment="0" applyProtection="0"/>
    <xf numFmtId="192" fontId="115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12" borderId="0" applyNumberFormat="0" applyBorder="0" applyAlignment="0" applyProtection="0"/>
    <xf numFmtId="192" fontId="115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5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6" fillId="69" borderId="0" applyNumberFormat="0" applyBorder="0" applyAlignment="0" applyProtection="0"/>
    <xf numFmtId="192" fontId="117" fillId="58" borderId="0" applyNumberFormat="0" applyBorder="0" applyAlignment="0" applyProtection="0"/>
    <xf numFmtId="183" fontId="117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8" fillId="0" borderId="120" applyNumberFormat="0" applyFill="0" applyAlignment="0" applyProtection="0"/>
    <xf numFmtId="183" fontId="119" fillId="0" borderId="121" applyNumberFormat="0" applyFill="0" applyAlignment="0" applyProtection="0"/>
    <xf numFmtId="183" fontId="120" fillId="0" borderId="122" applyNumberFormat="0" applyFill="0" applyAlignment="0" applyProtection="0"/>
    <xf numFmtId="183" fontId="120" fillId="0" borderId="0" applyNumberFormat="0" applyFill="0" applyBorder="0" applyAlignment="0" applyProtection="0"/>
    <xf numFmtId="183" fontId="121" fillId="18" borderId="3" applyNumberFormat="0" applyAlignment="0" applyProtection="0"/>
    <xf numFmtId="183" fontId="121" fillId="18" borderId="3" applyNumberFormat="0" applyAlignment="0" applyProtection="0"/>
    <xf numFmtId="192" fontId="121" fillId="18" borderId="3" applyNumberFormat="0" applyAlignment="0" applyProtection="0"/>
    <xf numFmtId="0" fontId="122" fillId="81" borderId="3" applyNumberFormat="0" applyAlignment="0" applyProtection="0"/>
    <xf numFmtId="0" fontId="122" fillId="81" borderId="3" applyNumberFormat="0" applyAlignment="0" applyProtection="0"/>
    <xf numFmtId="183" fontId="121" fillId="18" borderId="3" applyNumberFormat="0" applyAlignment="0" applyProtection="0"/>
    <xf numFmtId="192" fontId="123" fillId="18" borderId="3" applyNumberFormat="0" applyAlignment="0" applyProtection="0"/>
    <xf numFmtId="183" fontId="123" fillId="18" borderId="3" applyNumberFormat="0" applyAlignment="0" applyProtection="0"/>
    <xf numFmtId="0" fontId="124" fillId="0" borderId="0"/>
    <xf numFmtId="183" fontId="125" fillId="0" borderId="0"/>
    <xf numFmtId="183" fontId="49" fillId="20" borderId="4" applyNumberFormat="0" applyAlignment="0" applyProtection="0"/>
    <xf numFmtId="183" fontId="126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6" fillId="0" borderId="123" applyNumberFormat="0" applyFill="0" applyAlignment="0" applyProtection="0"/>
    <xf numFmtId="192" fontId="127" fillId="0" borderId="123" applyNumberFormat="0" applyFill="0" applyAlignment="0" applyProtection="0"/>
    <xf numFmtId="183" fontId="127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8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9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9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20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30" fillId="9" borderId="3" applyNumberFormat="0" applyAlignment="0" applyProtection="0"/>
    <xf numFmtId="183" fontId="130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1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9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2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8" fillId="0" borderId="120" applyNumberFormat="0" applyFill="0" applyAlignment="0" applyProtection="0"/>
    <xf numFmtId="192" fontId="118" fillId="0" borderId="120" applyNumberFormat="0" applyFill="0" applyAlignment="0" applyProtection="0"/>
    <xf numFmtId="0" fontId="61" fillId="0" borderId="125" applyNumberFormat="0" applyFill="0" applyAlignment="0" applyProtection="0"/>
    <xf numFmtId="183" fontId="119" fillId="0" borderId="121" applyNumberFormat="0" applyFill="0" applyAlignment="0" applyProtection="0"/>
    <xf numFmtId="192" fontId="119" fillId="0" borderId="121" applyNumberFormat="0" applyFill="0" applyAlignment="0" applyProtection="0"/>
    <xf numFmtId="0" fontId="62" fillId="0" borderId="121" applyNumberFormat="0" applyFill="0" applyAlignment="0" applyProtection="0"/>
    <xf numFmtId="183" fontId="120" fillId="0" borderId="122" applyNumberFormat="0" applyFill="0" applyAlignment="0" applyProtection="0"/>
    <xf numFmtId="192" fontId="120" fillId="0" borderId="122" applyNumberFormat="0" applyFill="0" applyAlignment="0" applyProtection="0"/>
    <xf numFmtId="0" fontId="63" fillId="0" borderId="126" applyNumberFormat="0" applyFill="0" applyAlignment="0" applyProtection="0"/>
    <xf numFmtId="183" fontId="120" fillId="0" borderId="0" applyNumberFormat="0" applyFill="0" applyBorder="0" applyAlignment="0" applyProtection="0"/>
    <xf numFmtId="192" fontId="1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5" fillId="5" borderId="0" applyNumberFormat="0" applyBorder="0" applyAlignment="0" applyProtection="0"/>
    <xf numFmtId="183" fontId="135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183" fontId="50" fillId="11" borderId="3" applyNumberFormat="0" applyAlignment="0" applyProtection="0"/>
    <xf numFmtId="183" fontId="126" fillId="0" borderId="123" applyNumberFormat="0" applyFill="0" applyAlignment="0" applyProtection="0"/>
    <xf numFmtId="192" fontId="126" fillId="0" borderId="123" applyNumberFormat="0" applyFill="0" applyAlignment="0" applyProtection="0"/>
    <xf numFmtId="0" fontId="137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8" fillId="0" borderId="128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40" fillId="11" borderId="0" applyNumberFormat="0" applyBorder="0" applyAlignment="0" applyProtection="0"/>
    <xf numFmtId="183" fontId="140" fillId="11" borderId="0" applyNumberFormat="0" applyBorder="0" applyAlignment="0" applyProtection="0"/>
    <xf numFmtId="183" fontId="141" fillId="11" borderId="0" applyNumberFormat="0" applyBorder="0" applyAlignment="0" applyProtection="0"/>
    <xf numFmtId="192" fontId="141" fillId="11" borderId="0" applyNumberFormat="0" applyBorder="0" applyAlignment="0" applyProtection="0"/>
    <xf numFmtId="0" fontId="141" fillId="79" borderId="0" applyNumberFormat="0" applyBorder="0" applyAlignment="0" applyProtection="0"/>
    <xf numFmtId="183" fontId="141" fillId="11" borderId="0" applyNumberFormat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201" fontId="143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5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5" fillId="0" borderId="0"/>
    <xf numFmtId="192" fontId="115" fillId="0" borderId="0"/>
    <xf numFmtId="192" fontId="115" fillId="0" borderId="0"/>
    <xf numFmtId="183" fontId="1" fillId="0" borderId="0"/>
    <xf numFmtId="183" fontId="1" fillId="0" borderId="0"/>
    <xf numFmtId="0" fontId="3" fillId="0" borderId="0"/>
    <xf numFmtId="192" fontId="115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5" fillId="0" borderId="0"/>
    <xf numFmtId="192" fontId="115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5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4" fillId="86" borderId="0">
      <alignment horizontal="center"/>
    </xf>
    <xf numFmtId="183" fontId="32" fillId="87" borderId="7"/>
    <xf numFmtId="183" fontId="145" fillId="19" borderId="0" applyBorder="0">
      <alignment horizontal="centerContinuous"/>
    </xf>
    <xf numFmtId="183" fontId="146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7" fillId="18" borderId="9" applyNumberFormat="0" applyAlignment="0" applyProtection="0"/>
    <xf numFmtId="183" fontId="147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8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9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8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1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92" fontId="152" fillId="0" borderId="120" applyNumberFormat="0" applyFill="0" applyAlignment="0" applyProtection="0"/>
    <xf numFmtId="192" fontId="153" fillId="0" borderId="121" applyNumberFormat="0" applyFill="0" applyAlignment="0" applyProtection="0"/>
    <xf numFmtId="192" fontId="154" fillId="0" borderId="122" applyNumberFormat="0" applyFill="0" applyAlignment="0" applyProtection="0"/>
    <xf numFmtId="192" fontId="154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5" fillId="0" borderId="0" applyFont="0" applyFill="0" applyBorder="0" applyAlignment="0" applyProtection="0"/>
    <xf numFmtId="205" fontId="155" fillId="0" borderId="0" applyFont="0" applyFill="0" applyBorder="0" applyAlignment="0" applyProtection="0"/>
    <xf numFmtId="193" fontId="155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836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8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8" fillId="49" borderId="89" xfId="7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3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2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167" fontId="72" fillId="55" borderId="105" xfId="172" applyNumberFormat="1" applyFont="1" applyFill="1" applyBorder="1" applyAlignment="1">
      <alignment horizontal="center"/>
    </xf>
    <xf numFmtId="167" fontId="72" fillId="55" borderId="150" xfId="172" applyNumberFormat="1" applyFont="1" applyFill="1" applyBorder="1" applyAlignment="1">
      <alignment horizontal="center"/>
    </xf>
    <xf numFmtId="167" fontId="72" fillId="55" borderId="153" xfId="172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8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10" fillId="0" borderId="0" xfId="172" applyFont="1" applyProtection="1">
      <protection locked="0"/>
    </xf>
    <xf numFmtId="166" fontId="156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5" fillId="55" borderId="93" xfId="49" quotePrefix="1" applyFont="1" applyFill="1" applyBorder="1" applyAlignment="1" applyProtection="1">
      <alignment horizontal="center"/>
    </xf>
    <xf numFmtId="171" fontId="105" fillId="55" borderId="93" xfId="172" quotePrefix="1" applyNumberFormat="1" applyFont="1" applyFill="1" applyBorder="1" applyAlignment="1" applyProtection="1">
      <alignment horizontal="center"/>
    </xf>
    <xf numFmtId="190" fontId="105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5" fillId="55" borderId="93" xfId="172" applyNumberFormat="1" applyFont="1" applyFill="1" applyBorder="1" applyAlignment="1" applyProtection="1">
      <alignment horizontal="center"/>
    </xf>
    <xf numFmtId="191" fontId="105" fillId="55" borderId="93" xfId="49" applyNumberFormat="1" applyFont="1" applyFill="1" applyBorder="1" applyAlignment="1" applyProtection="1">
      <alignment horizontal="center"/>
    </xf>
    <xf numFmtId="172" fontId="105" fillId="55" borderId="93" xfId="172" applyNumberFormat="1" applyFont="1" applyFill="1" applyBorder="1" applyAlignment="1" applyProtection="1">
      <alignment horizontal="center"/>
    </xf>
    <xf numFmtId="9" fontId="105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7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7" fillId="45" borderId="185" xfId="182" applyFont="1" applyFill="1" applyBorder="1" applyProtection="1">
      <protection locked="0"/>
    </xf>
    <xf numFmtId="0" fontId="159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1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1" fillId="45" borderId="190" xfId="182" applyFont="1" applyFill="1" applyBorder="1" applyProtection="1">
      <protection locked="0"/>
    </xf>
    <xf numFmtId="0" fontId="162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3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3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3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3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3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4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6" fillId="45" borderId="208" xfId="182" applyNumberFormat="1" applyFont="1" applyFill="1" applyBorder="1" applyAlignment="1" applyProtection="1">
      <alignment horizontal="right"/>
      <protection locked="0"/>
    </xf>
    <xf numFmtId="166" fontId="166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7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57" borderId="219" xfId="172" applyNumberFormat="1" applyFont="1" applyFill="1" applyBorder="1" applyAlignment="1" applyProtection="1">
      <alignment horizontal="right"/>
      <protection locked="0"/>
    </xf>
    <xf numFmtId="166" fontId="168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7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9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7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70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7" fillId="45" borderId="221" xfId="182" applyNumberFormat="1" applyFont="1" applyFill="1" applyBorder="1" applyProtection="1">
      <protection locked="0"/>
    </xf>
    <xf numFmtId="166" fontId="168" fillId="45" borderId="221" xfId="182" applyNumberFormat="1" applyFont="1" applyFill="1" applyBorder="1" applyProtection="1">
      <protection locked="0"/>
    </xf>
    <xf numFmtId="0" fontId="167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7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7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7" fillId="45" borderId="223" xfId="172" applyNumberFormat="1" applyFont="1" applyFill="1" applyBorder="1" applyAlignment="1" applyProtection="1">
      <alignment horizontal="right"/>
      <protection locked="0"/>
    </xf>
    <xf numFmtId="166" fontId="171" fillId="45" borderId="223" xfId="172" applyNumberFormat="1" applyFont="1" applyFill="1" applyBorder="1" applyAlignment="1" applyProtection="1">
      <alignment horizontal="right"/>
      <protection locked="0"/>
    </xf>
    <xf numFmtId="166" fontId="171" fillId="57" borderId="223" xfId="172" applyNumberFormat="1" applyFont="1" applyFill="1" applyBorder="1" applyAlignment="1" applyProtection="1">
      <alignment horizontal="right"/>
      <protection locked="0"/>
    </xf>
    <xf numFmtId="166" fontId="167" fillId="45" borderId="223" xfId="182" applyNumberFormat="1" applyFont="1" applyFill="1" applyBorder="1" applyProtection="1">
      <protection locked="0"/>
    </xf>
    <xf numFmtId="166" fontId="168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7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7" fillId="45" borderId="224" xfId="172" applyNumberFormat="1" applyFont="1" applyFill="1" applyBorder="1" applyAlignment="1" applyProtection="1">
      <alignment horizontal="right"/>
      <protection locked="0"/>
    </xf>
    <xf numFmtId="166" fontId="167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8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7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7" fillId="45" borderId="208" xfId="172" applyNumberFormat="1" applyFont="1" applyFill="1" applyBorder="1" applyAlignment="1" applyProtection="1">
      <alignment horizontal="right"/>
      <protection locked="0"/>
    </xf>
    <xf numFmtId="166" fontId="167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3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3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7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8" fillId="45" borderId="208" xfId="88" applyNumberFormat="1" applyFont="1" applyFill="1" applyBorder="1" applyAlignment="1" applyProtection="1">
      <alignment horizontal="right"/>
      <protection locked="0"/>
    </xf>
    <xf numFmtId="166" fontId="167" fillId="45" borderId="7" xfId="182" applyNumberFormat="1" applyFont="1" applyFill="1" applyBorder="1" applyProtection="1">
      <protection locked="0"/>
    </xf>
    <xf numFmtId="166" fontId="167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7" fillId="45" borderId="208" xfId="182" applyNumberFormat="1" applyFont="1" applyFill="1" applyBorder="1" applyAlignment="1" applyProtection="1">
      <alignment horizontal="center"/>
      <protection locked="0"/>
    </xf>
    <xf numFmtId="4" fontId="167" fillId="45" borderId="7" xfId="182" applyNumberFormat="1" applyFont="1" applyFill="1" applyBorder="1" applyProtection="1">
      <protection locked="0"/>
    </xf>
    <xf numFmtId="4" fontId="167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70" fillId="45" borderId="208" xfId="88" applyNumberFormat="1" applyFont="1" applyFill="1" applyBorder="1" applyProtection="1">
      <protection locked="0"/>
    </xf>
    <xf numFmtId="0" fontId="113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70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70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8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3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6" fillId="48" borderId="0" xfId="49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0" fontId="177" fillId="48" borderId="0" xfId="0" applyFont="1" applyFill="1" applyBorder="1" applyProtection="1">
      <protection locked="0"/>
    </xf>
    <xf numFmtId="0" fontId="178" fillId="48" borderId="0" xfId="0" applyFont="1" applyFill="1" applyBorder="1" applyProtection="1">
      <protection locked="0"/>
    </xf>
    <xf numFmtId="0" fontId="178" fillId="48" borderId="84" xfId="0" applyFont="1" applyFill="1" applyBorder="1" applyProtection="1"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0" fontId="3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Alignment="1" applyProtection="1">
      <alignment horizontal="left"/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167" fillId="50" borderId="6" xfId="609" applyFont="1" applyFill="1" applyBorder="1" applyAlignment="1">
      <alignment horizontal="center" vertical="center" wrapText="1"/>
    </xf>
    <xf numFmtId="44" fontId="3" fillId="0" borderId="0" xfId="0" applyNumberFormat="1" applyFont="1" applyProtection="1">
      <protection locked="0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66" fontId="72" fillId="57" borderId="26" xfId="172" applyFont="1" applyFill="1" applyBorder="1" applyAlignment="1" applyProtection="1">
      <alignment horizontal="center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0" fontId="4" fillId="0" borderId="0" xfId="88" applyNumberFormat="1" applyFont="1" applyProtection="1">
      <protection locked="0"/>
    </xf>
    <xf numFmtId="2" fontId="87" fillId="55" borderId="26" xfId="0" applyNumberFormat="1" applyFont="1" applyFill="1" applyBorder="1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0" fontId="106" fillId="94" borderId="0" xfId="0" applyFont="1" applyFill="1" applyBorder="1" applyAlignment="1" applyProtection="1">
      <protection locked="0"/>
    </xf>
    <xf numFmtId="166" fontId="0" fillId="0" borderId="0" xfId="0" applyNumberFormat="1" applyProtection="1">
      <protection locked="0"/>
    </xf>
    <xf numFmtId="10" fontId="113" fillId="45" borderId="0" xfId="182" applyNumberFormat="1" applyFont="1" applyFill="1" applyBorder="1" applyAlignment="1" applyProtection="1"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3" fillId="50" borderId="0" xfId="609" applyFont="1" applyFill="1" applyBorder="1" applyAlignment="1">
      <alignment horizontal="left" vertical="top" wrapText="1"/>
    </xf>
    <xf numFmtId="0" fontId="5" fillId="50" borderId="6" xfId="609" applyFont="1" applyFill="1" applyBorder="1" applyAlignment="1">
      <alignment horizontal="left" vertical="top"/>
    </xf>
    <xf numFmtId="0" fontId="173" fillId="50" borderId="6" xfId="609" applyFont="1" applyFill="1" applyBorder="1" applyAlignment="1">
      <alignment vertical="center"/>
    </xf>
    <xf numFmtId="43" fontId="167" fillId="50" borderId="0" xfId="609" applyNumberFormat="1" applyFont="1" applyFill="1" applyAlignment="1">
      <alignment horizontal="center" vertical="center" wrapText="1"/>
    </xf>
    <xf numFmtId="4" fontId="167" fillId="50" borderId="0" xfId="609" applyNumberFormat="1" applyFont="1" applyFill="1" applyAlignment="1">
      <alignment horizontal="center" vertical="center" wrapText="1"/>
    </xf>
    <xf numFmtId="0" fontId="167" fillId="50" borderId="6" xfId="609" applyFont="1" applyFill="1" applyBorder="1" applyAlignment="1">
      <alignment horizontal="justify" vertical="center" wrapText="1"/>
    </xf>
    <xf numFmtId="4" fontId="167" fillId="50" borderId="6" xfId="1981" applyNumberFormat="1" applyFont="1" applyFill="1" applyBorder="1" applyAlignment="1">
      <alignment vertical="center"/>
    </xf>
    <xf numFmtId="206" fontId="167" fillId="50" borderId="6" xfId="1981" applyNumberFormat="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vertical="center"/>
    </xf>
    <xf numFmtId="43" fontId="167" fillId="50" borderId="0" xfId="609" applyNumberFormat="1" applyFont="1" applyFill="1" applyAlignment="1">
      <alignment vertical="center" wrapText="1"/>
    </xf>
    <xf numFmtId="0" fontId="104" fillId="50" borderId="6" xfId="609" applyFont="1" applyFill="1" applyBorder="1" applyAlignment="1">
      <alignment horizontal="justify" vertical="center" wrapText="1"/>
    </xf>
    <xf numFmtId="44" fontId="167" fillId="50" borderId="0" xfId="609" applyNumberFormat="1" applyFont="1" applyFill="1" applyAlignment="1">
      <alignment vertical="center" wrapText="1"/>
    </xf>
    <xf numFmtId="206" fontId="167" fillId="50" borderId="6" xfId="1924" applyNumberFormat="1" applyFont="1" applyFill="1" applyBorder="1" applyAlignment="1">
      <alignment vertical="center"/>
    </xf>
    <xf numFmtId="166" fontId="167" fillId="50" borderId="0" xfId="172" applyNumberFormat="1" applyFont="1" applyFill="1" applyAlignment="1">
      <alignment vertical="center" wrapText="1"/>
    </xf>
    <xf numFmtId="0" fontId="167" fillId="50" borderId="0" xfId="609" applyFont="1" applyFill="1" applyAlignment="1">
      <alignment horizontal="center" vertical="center" wrapText="1"/>
    </xf>
    <xf numFmtId="166" fontId="167" fillId="50" borderId="0" xfId="172" applyFont="1" applyFill="1" applyAlignment="1">
      <alignment vertical="center" wrapText="1"/>
    </xf>
    <xf numFmtId="0" fontId="182" fillId="50" borderId="6" xfId="609" applyFont="1" applyFill="1" applyBorder="1" applyAlignment="1">
      <alignment horizontal="center" vertical="center" wrapText="1"/>
    </xf>
    <xf numFmtId="0" fontId="174" fillId="50" borderId="6" xfId="609" applyFont="1" applyFill="1" applyBorder="1" applyAlignment="1">
      <alignment horizontal="justify" vertical="center"/>
    </xf>
    <xf numFmtId="0" fontId="167" fillId="50" borderId="0" xfId="609" applyFont="1" applyFill="1" applyAlignment="1">
      <alignment vertical="center"/>
    </xf>
    <xf numFmtId="4" fontId="167" fillId="50" borderId="0" xfId="1981" applyNumberFormat="1" applyFont="1" applyFill="1" applyAlignment="1">
      <alignment vertical="center" wrapText="1"/>
    </xf>
    <xf numFmtId="44" fontId="167" fillId="50" borderId="0" xfId="551" applyFont="1" applyFill="1" applyAlignment="1">
      <alignment vertical="center" wrapText="1"/>
    </xf>
    <xf numFmtId="4" fontId="180" fillId="50" borderId="0" xfId="0" applyNumberFormat="1" applyFont="1" applyFill="1">
      <protection locked="0"/>
    </xf>
    <xf numFmtId="0" fontId="72" fillId="95" borderId="64" xfId="0" applyFont="1" applyFill="1" applyBorder="1" applyAlignment="1" applyProtection="1">
      <alignment wrapText="1"/>
      <protection locked="0"/>
    </xf>
    <xf numFmtId="0" fontId="93" fillId="57" borderId="148" xfId="81" applyNumberFormat="1" applyFont="1" applyFill="1" applyBorder="1" applyAlignment="1">
      <alignment horizontal="left" wrapText="1"/>
    </xf>
    <xf numFmtId="8" fontId="3" fillId="0" borderId="0" xfId="0" applyNumberFormat="1" applyFont="1" applyProtection="1">
      <protection locked="0"/>
    </xf>
    <xf numFmtId="166" fontId="95" fillId="57" borderId="208" xfId="182" applyNumberFormat="1" applyFont="1" applyFill="1" applyBorder="1" applyAlignment="1" applyProtection="1">
      <alignment horizontal="right"/>
      <protection locked="0"/>
    </xf>
    <xf numFmtId="166" fontId="183" fillId="55" borderId="150" xfId="172" applyFont="1" applyFill="1" applyBorder="1" applyAlignment="1" applyProtection="1">
      <alignment horizontal="center"/>
      <protection locked="0"/>
    </xf>
    <xf numFmtId="0" fontId="5" fillId="50" borderId="0" xfId="609" applyFont="1" applyFill="1" applyBorder="1" applyAlignment="1">
      <alignment horizontal="left" vertical="top" wrapText="1"/>
    </xf>
    <xf numFmtId="0" fontId="72" fillId="97" borderId="26" xfId="0" applyFont="1" applyFill="1" applyBorder="1" applyAlignment="1" applyProtection="1">
      <alignment wrapText="1"/>
      <protection locked="0"/>
    </xf>
    <xf numFmtId="44" fontId="0" fillId="0" borderId="0" xfId="0" applyNumberFormat="1" applyFill="1" applyProtection="1">
      <protection locked="0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5" fillId="50" borderId="7" xfId="609" applyFont="1" applyFill="1" applyBorder="1" applyAlignment="1">
      <alignment horizontal="right" vertical="top" wrapText="1"/>
    </xf>
    <xf numFmtId="171" fontId="105" fillId="55" borderId="93" xfId="172" quotePrefix="1" applyNumberFormat="1" applyFont="1" applyFill="1" applyBorder="1" applyAlignment="1" applyProtection="1">
      <alignment horizontal="center" wrapText="1"/>
    </xf>
    <xf numFmtId="44" fontId="64" fillId="50" borderId="0" xfId="609" applyNumberFormat="1" applyFont="1" applyFill="1" applyAlignment="1">
      <alignment vertical="center" wrapText="1"/>
    </xf>
    <xf numFmtId="0" fontId="64" fillId="50" borderId="0" xfId="609" applyFont="1" applyFill="1" applyAlignment="1">
      <alignment vertical="center" wrapText="1"/>
    </xf>
    <xf numFmtId="44" fontId="167" fillId="50" borderId="6" xfId="609" applyNumberFormat="1" applyFont="1" applyFill="1" applyBorder="1" applyAlignment="1">
      <alignment vertical="center" wrapText="1"/>
    </xf>
    <xf numFmtId="0" fontId="167" fillId="50" borderId="6" xfId="609" applyFont="1" applyFill="1" applyBorder="1" applyAlignment="1">
      <alignment vertical="center" wrapText="1"/>
    </xf>
    <xf numFmtId="10" fontId="167" fillId="50" borderId="6" xfId="609" applyNumberFormat="1" applyFont="1" applyFill="1" applyBorder="1" applyAlignment="1">
      <alignment vertical="center" wrapText="1"/>
    </xf>
    <xf numFmtId="10" fontId="64" fillId="50" borderId="0" xfId="609" applyNumberFormat="1" applyFont="1" applyFill="1" applyAlignment="1">
      <alignment vertical="center" wrapText="1"/>
    </xf>
    <xf numFmtId="0" fontId="64" fillId="50" borderId="238" xfId="609" applyFont="1" applyFill="1" applyBorder="1" applyAlignment="1">
      <alignment horizontal="center" vertical="center" wrapText="1"/>
    </xf>
    <xf numFmtId="4" fontId="64" fillId="50" borderId="238" xfId="1981" applyNumberFormat="1" applyFont="1" applyFill="1" applyBorder="1" applyAlignment="1">
      <alignment horizontal="center" vertical="center" wrapText="1"/>
    </xf>
    <xf numFmtId="44" fontId="64" fillId="50" borderId="238" xfId="551" applyFont="1" applyFill="1" applyBorder="1" applyAlignment="1">
      <alignment horizontal="center" vertical="center" wrapText="1"/>
    </xf>
    <xf numFmtId="0" fontId="64" fillId="50" borderId="239" xfId="609" applyFont="1" applyFill="1" applyBorder="1" applyAlignment="1">
      <alignment horizontal="center" vertical="center" wrapText="1"/>
    </xf>
    <xf numFmtId="0" fontId="64" fillId="50" borderId="240" xfId="609" applyFont="1" applyFill="1" applyBorder="1" applyAlignment="1">
      <alignment horizontal="center" vertical="center" wrapText="1"/>
    </xf>
    <xf numFmtId="44" fontId="64" fillId="50" borderId="241" xfId="551" applyFont="1" applyFill="1" applyBorder="1" applyAlignment="1">
      <alignment vertical="center" wrapText="1"/>
    </xf>
    <xf numFmtId="0" fontId="167" fillId="50" borderId="242" xfId="609" applyFont="1" applyFill="1" applyBorder="1" applyAlignment="1">
      <alignment horizontal="center" vertical="center" wrapText="1"/>
    </xf>
    <xf numFmtId="44" fontId="167" fillId="50" borderId="243" xfId="551" applyFont="1" applyFill="1" applyBorder="1" applyAlignment="1">
      <alignment vertical="center" wrapText="1"/>
    </xf>
    <xf numFmtId="0" fontId="167" fillId="50" borderId="244" xfId="609" applyFont="1" applyFill="1" applyBorder="1" applyAlignment="1">
      <alignment horizontal="center" vertical="center" wrapText="1"/>
    </xf>
    <xf numFmtId="0" fontId="167" fillId="50" borderId="245" xfId="609" applyFont="1" applyFill="1" applyBorder="1" applyAlignment="1">
      <alignment horizontal="center" vertical="center" wrapText="1"/>
    </xf>
    <xf numFmtId="0" fontId="167" fillId="50" borderId="245" xfId="609" applyFont="1" applyFill="1" applyBorder="1" applyAlignment="1">
      <alignment horizontal="justify" vertical="center" wrapText="1"/>
    </xf>
    <xf numFmtId="4" fontId="167" fillId="50" borderId="245" xfId="1981" applyNumberFormat="1" applyFont="1" applyFill="1" applyBorder="1" applyAlignment="1">
      <alignment vertical="center"/>
    </xf>
    <xf numFmtId="206" fontId="167" fillId="50" borderId="245" xfId="1981" applyNumberFormat="1" applyFont="1" applyFill="1" applyBorder="1" applyAlignment="1">
      <alignment vertical="center" wrapText="1"/>
    </xf>
    <xf numFmtId="44" fontId="167" fillId="50" borderId="1" xfId="551" applyFont="1" applyFill="1" applyBorder="1" applyAlignment="1">
      <alignment vertical="center" wrapText="1"/>
    </xf>
    <xf numFmtId="0" fontId="173" fillId="50" borderId="246" xfId="609" applyFont="1" applyFill="1" applyBorder="1" applyAlignment="1">
      <alignment vertical="center"/>
    </xf>
    <xf numFmtId="0" fontId="173" fillId="50" borderId="239" xfId="609" applyFont="1" applyFill="1" applyBorder="1" applyAlignment="1">
      <alignment vertical="center"/>
    </xf>
    <xf numFmtId="0" fontId="173" fillId="50" borderId="240" xfId="609" applyFont="1" applyFill="1" applyBorder="1" applyAlignment="1">
      <alignment vertical="center"/>
    </xf>
    <xf numFmtId="44" fontId="172" fillId="50" borderId="241" xfId="609" applyNumberFormat="1" applyFont="1" applyFill="1" applyBorder="1" applyAlignment="1">
      <alignment horizontal="center" vertical="center" wrapText="1"/>
    </xf>
    <xf numFmtId="0" fontId="64" fillId="50" borderId="244" xfId="609" applyFont="1" applyFill="1" applyBorder="1" applyAlignment="1">
      <alignment horizontal="center" vertical="center" wrapText="1"/>
    </xf>
    <xf numFmtId="0" fontId="64" fillId="50" borderId="245" xfId="609" applyFont="1" applyFill="1" applyBorder="1" applyAlignment="1">
      <alignment horizontal="center" vertical="center" wrapText="1"/>
    </xf>
    <xf numFmtId="44" fontId="64" fillId="50" borderId="247" xfId="551" applyFont="1" applyFill="1" applyBorder="1" applyAlignment="1">
      <alignment vertical="center" wrapText="1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7" fillId="49" borderId="98" xfId="70" applyNumberFormat="1" applyFont="1" applyFill="1" applyBorder="1" applyAlignment="1">
      <alignment horizontal="center" vertical="center" wrapText="1"/>
    </xf>
    <xf numFmtId="0" fontId="107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8" fillId="49" borderId="111" xfId="70" applyNumberFormat="1" applyFont="1" applyFill="1" applyBorder="1" applyAlignment="1">
      <alignment horizontal="center" vertical="center" wrapText="1"/>
    </xf>
    <xf numFmtId="0" fontId="108" fillId="49" borderId="113" xfId="70" applyNumberFormat="1" applyFont="1" applyFill="1" applyBorder="1" applyAlignment="1">
      <alignment horizontal="center" vertical="center" wrapText="1"/>
    </xf>
    <xf numFmtId="0" fontId="108" fillId="49" borderId="112" xfId="70" applyNumberFormat="1" applyFont="1" applyFill="1" applyBorder="1" applyAlignment="1">
      <alignment horizontal="center" vertical="center" wrapText="1"/>
    </xf>
    <xf numFmtId="0" fontId="108" fillId="49" borderId="0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64" fillId="98" borderId="240" xfId="609" applyFont="1" applyFill="1" applyBorder="1" applyAlignment="1">
      <alignment horizontal="right" vertical="center" wrapText="1"/>
    </xf>
    <xf numFmtId="0" fontId="172" fillId="99" borderId="233" xfId="609" applyFont="1" applyFill="1" applyBorder="1" applyAlignment="1">
      <alignment horizontal="center" vertical="center" wrapText="1"/>
    </xf>
    <xf numFmtId="0" fontId="172" fillId="99" borderId="0" xfId="609" applyFont="1" applyFill="1" applyBorder="1" applyAlignment="1">
      <alignment horizontal="center" vertical="center" wrapText="1"/>
    </xf>
    <xf numFmtId="0" fontId="172" fillId="99" borderId="7" xfId="609" applyFont="1" applyFill="1" applyBorder="1" applyAlignment="1">
      <alignment horizontal="center" vertical="center" wrapText="1"/>
    </xf>
    <xf numFmtId="0" fontId="172" fillId="99" borderId="246" xfId="609" applyFont="1" applyFill="1" applyBorder="1" applyAlignment="1">
      <alignment horizontal="center" vertical="center" wrapText="1"/>
    </xf>
    <xf numFmtId="0" fontId="173" fillId="50" borderId="6" xfId="609" applyFont="1" applyFill="1" applyBorder="1" applyAlignment="1">
      <alignment horizontal="left" vertical="center" wrapText="1"/>
    </xf>
    <xf numFmtId="0" fontId="172" fillId="99" borderId="16" xfId="609" applyFont="1" applyFill="1" applyBorder="1" applyAlignment="1">
      <alignment horizontal="left" vertical="center" wrapText="1"/>
    </xf>
    <xf numFmtId="0" fontId="172" fillId="99" borderId="17" xfId="609" applyFont="1" applyFill="1" applyBorder="1" applyAlignment="1">
      <alignment horizontal="left" vertical="center" wrapText="1"/>
    </xf>
    <xf numFmtId="0" fontId="172" fillId="99" borderId="18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5" fillId="50" borderId="233" xfId="609" applyFont="1" applyFill="1" applyBorder="1" applyAlignment="1">
      <alignment horizontal="center" wrapText="1"/>
    </xf>
    <xf numFmtId="0" fontId="175" fillId="50" borderId="0" xfId="609" applyFont="1" applyFill="1" applyBorder="1" applyAlignment="1">
      <alignment horizontal="center" wrapText="1"/>
    </xf>
    <xf numFmtId="0" fontId="175" fillId="50" borderId="7" xfId="609" applyFont="1" applyFill="1" applyBorder="1" applyAlignment="1">
      <alignment horizontal="center" wrapText="1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10" fillId="50" borderId="233" xfId="609" applyFont="1" applyFill="1" applyBorder="1" applyAlignment="1">
      <alignment horizontal="center" vertical="center" wrapText="1"/>
    </xf>
    <xf numFmtId="0" fontId="10" fillId="50" borderId="0" xfId="609" applyFont="1" applyFill="1" applyBorder="1" applyAlignment="1">
      <alignment horizontal="center" vertical="center" wrapText="1"/>
    </xf>
    <xf numFmtId="0" fontId="10" fillId="50" borderId="7" xfId="609" applyFont="1" applyFill="1" applyBorder="1" applyAlignment="1">
      <alignment horizontal="center" vertical="center" wrapText="1"/>
    </xf>
    <xf numFmtId="0" fontId="113" fillId="50" borderId="6" xfId="609" applyFont="1" applyFill="1" applyBorder="1" applyAlignment="1">
      <alignment horizontal="justify" vertical="top" wrapText="1"/>
    </xf>
    <xf numFmtId="0" fontId="0" fillId="50" borderId="6" xfId="0" applyFill="1" applyBorder="1" applyAlignment="1">
      <alignment horizontal="justify"/>
      <protection locked="0"/>
    </xf>
    <xf numFmtId="0" fontId="5" fillId="50" borderId="6" xfId="609" applyFont="1" applyFill="1" applyBorder="1" applyAlignment="1">
      <alignment horizontal="center" vertical="center"/>
    </xf>
    <xf numFmtId="0" fontId="167" fillId="50" borderId="0" xfId="609" applyFont="1" applyFill="1" applyAlignment="1">
      <alignment horizontal="left" vertical="center" wrapText="1"/>
    </xf>
    <xf numFmtId="4" fontId="64" fillId="50" borderId="0" xfId="1981" applyNumberFormat="1" applyFont="1" applyFill="1" applyAlignment="1">
      <alignment horizontal="center" vertical="center" wrapText="1"/>
    </xf>
    <xf numFmtId="4" fontId="64" fillId="50" borderId="132" xfId="1981" applyNumberFormat="1" applyFont="1" applyFill="1" applyBorder="1" applyAlignment="1">
      <alignment horizontal="right" vertical="center" wrapText="1"/>
    </xf>
    <xf numFmtId="4" fontId="64" fillId="50" borderId="124" xfId="1981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6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175" fontId="83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83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left" vertical="justify" wrapText="1"/>
      <protection locked="0"/>
    </xf>
    <xf numFmtId="0" fontId="158" fillId="45" borderId="183" xfId="182" applyFont="1" applyFill="1" applyBorder="1" applyAlignment="1" applyProtection="1">
      <alignment horizontal="left" vertical="center"/>
      <protection locked="0"/>
    </xf>
    <xf numFmtId="0" fontId="158" fillId="45" borderId="184" xfId="182" applyFont="1" applyFill="1" applyBorder="1" applyAlignment="1" applyProtection="1">
      <alignment horizontal="left" vertical="center"/>
      <protection locked="0"/>
    </xf>
    <xf numFmtId="0" fontId="158" fillId="45" borderId="0" xfId="182" applyFont="1" applyFill="1" applyBorder="1" applyAlignment="1" applyProtection="1">
      <alignment horizontal="left" vertical="center"/>
      <protection locked="0"/>
    </xf>
    <xf numFmtId="0" fontId="158" fillId="45" borderId="186" xfId="182" applyFont="1" applyFill="1" applyBorder="1" applyAlignment="1" applyProtection="1">
      <alignment horizontal="left" vertical="center"/>
      <protection locked="0"/>
    </xf>
    <xf numFmtId="0" fontId="158" fillId="45" borderId="187" xfId="182" applyFont="1" applyFill="1" applyBorder="1" applyAlignment="1" applyProtection="1">
      <alignment horizontal="left" vertical="center"/>
      <protection locked="0"/>
    </xf>
    <xf numFmtId="0" fontId="158" fillId="45" borderId="188" xfId="182" applyFont="1" applyFill="1" applyBorder="1" applyAlignment="1" applyProtection="1">
      <alignment horizontal="left" vertical="center"/>
      <protection locked="0"/>
    </xf>
    <xf numFmtId="0" fontId="160" fillId="57" borderId="190" xfId="182" applyFont="1" applyFill="1" applyBorder="1" applyAlignment="1" applyProtection="1">
      <alignment horizontal="left" shrinkToFit="1"/>
      <protection locked="0"/>
    </xf>
    <xf numFmtId="0" fontId="160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81" fillId="57" borderId="190" xfId="182" applyFont="1" applyFill="1" applyBorder="1" applyAlignment="1" applyProtection="1">
      <alignment horizontal="left" vertical="center" wrapText="1" shrinkToFit="1"/>
      <protection locked="0"/>
    </xf>
    <xf numFmtId="0" fontId="181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externalLink" Target="externalLinks/externalLink1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4363101</xdr:colOff>
      <xdr:row>0</xdr:row>
      <xdr:rowOff>168649</xdr:rowOff>
    </xdr:from>
    <xdr:to>
      <xdr:col>2</xdr:col>
      <xdr:colOff>5317908</xdr:colOff>
      <xdr:row>1</xdr:row>
      <xdr:rowOff>95250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9708" y="168649"/>
          <a:ext cx="954807" cy="824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43053</xdr:colOff>
      <xdr:row>0</xdr:row>
      <xdr:rowOff>121920</xdr:rowOff>
    </xdr:from>
    <xdr:to>
      <xdr:col>1</xdr:col>
      <xdr:colOff>650748</xdr:colOff>
      <xdr:row>3</xdr:row>
      <xdr:rowOff>224790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03" y="121920"/>
          <a:ext cx="60769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io\Desktop\Pasta%20de%20Trabalho%20-%20Jari\Silvicultura%20e%20Viveiro\Planilha%20de%20Custos\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ebegalli/Desktop/PROJETOS%202013/GEDOP/Negocia&#231;&#227;o%20Manut.%20JS/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o%20Custos\Colheita%20e%20Abastecimento\01%20Planejamento\01%20Programa&#231;&#227;o\ADMINISTRADOR\PROJETOS\Gest&#227;o%20Empresarial\CITROVITA\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balan&#231;o_societ&#225;rio_men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MSM%20provis&#243;rio\CONTRATA&#199;&#195;O\OBRAS\Limpeza%20P&#250;blica\Licitat&#243;rios\Limpeza%20P&#250;blica%20-%20TRANSP.%20e%20DEST.%20-%20DESOBSTRU&#199;&#195;O%20BUEIROS%20-%20andamento\PLANILHA%20OR&#199;AMENT&#193;RIA%20BASE%20-%20V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MSM%20provis&#243;rio/CONTRATA&#199;&#195;O/OBRAS/Limpeza%20P&#250;blica/Licitat&#243;rios/Limpeza%20P&#250;blica%20-%20processo%20licitat&#243;rio%20-%20lotes%20cancelados/ANEXO%20V%20-%20PLANILHA%20OR&#199;AMENT&#193;RIA%20BASE%20-%20revisad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ncargos ADM - Sugerido"/>
      <sheetName val="Encargos Operacional - Sugerido"/>
      <sheetName val="Banco Dados Máquinas"/>
      <sheetName val=" EPI - EPC - Ferramentas"/>
      <sheetName val=" Banco de Dados"/>
      <sheetName val="Planilha Básica - Lixo"/>
      <sheetName val="1.0 - Transporte"/>
      <sheetName val="1.0 - Aterro (Sanitario)"/>
      <sheetName val="1.01"/>
      <sheetName val="1.02"/>
      <sheetName val="1.02.1"/>
      <sheetName val="1.03"/>
      <sheetName val="1.04"/>
      <sheetName val="1.04.1"/>
      <sheetName val="1.05"/>
      <sheetName val="1.06"/>
      <sheetName val="1.07"/>
      <sheetName val="1.08"/>
      <sheetName val="1.09"/>
      <sheetName val="1.10"/>
      <sheetName val="1.11"/>
      <sheetName val="1.12"/>
      <sheetName val="1.14"/>
      <sheetName val="1.13"/>
      <sheetName val="1.15"/>
      <sheetName val="1.16"/>
      <sheetName val="1.17"/>
    </sheetNames>
    <sheetDataSet>
      <sheetData sheetId="0">
        <row r="39">
          <cell r="F39">
            <v>0.77558543391812873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ncargos ADM - Sugerido"/>
      <sheetName val="Encargos Operacional - Sugerido"/>
      <sheetName val="Banco Dados Máquinas"/>
      <sheetName val=" EPI - EPC - Ferramentas"/>
      <sheetName val=" Banco de Dados"/>
      <sheetName val="Planilha Básica - Lixo"/>
      <sheetName val="1.0.1"/>
      <sheetName val="1.0.2"/>
      <sheetName val="1.0.3"/>
      <sheetName val="1.0.4"/>
      <sheetName val="1.0.5"/>
      <sheetName val="1.0.6"/>
      <sheetName val="1.0.7"/>
      <sheetName val="1.0.7.1"/>
      <sheetName val="1.0.8"/>
      <sheetName val="1.0.10"/>
      <sheetName val="1.0.12"/>
      <sheetName val="2.0"/>
      <sheetName val="3.0"/>
      <sheetName val="4.0"/>
      <sheetName val="4.0.1 -Aterro (Sanitario)"/>
      <sheetName val="5.0"/>
      <sheetName val="5.0.1 - Aterro(Saude)"/>
      <sheetName val="6.0.1"/>
      <sheetName val="8.0.2"/>
      <sheetName val="8.0.3"/>
      <sheetName val="1.01"/>
      <sheetName val="1.02"/>
      <sheetName val="1.02.1"/>
      <sheetName val="1.03"/>
      <sheetName val="1.04"/>
      <sheetName val="1.04.1"/>
      <sheetName val="1.05"/>
      <sheetName val="1.06"/>
      <sheetName val="1.07"/>
      <sheetName val="1.08"/>
      <sheetName val="1.09"/>
      <sheetName val="1.10"/>
      <sheetName val="1.11"/>
      <sheetName val="1.12"/>
      <sheetName val="1.14"/>
      <sheetName val="1.13"/>
      <sheetName val="1.15"/>
      <sheetName val="1.16"/>
      <sheetName val="1.17"/>
    </sheetNames>
    <sheetDataSet>
      <sheetData sheetId="0"/>
      <sheetData sheetId="1"/>
      <sheetData sheetId="2"/>
      <sheetData sheetId="3"/>
      <sheetData sheetId="4"/>
      <sheetData sheetId="5">
        <row r="12">
          <cell r="G12">
            <v>7019169.8979800483</v>
          </cell>
        </row>
        <row r="13">
          <cell r="G13">
            <v>995763.18722488894</v>
          </cell>
        </row>
        <row r="14">
          <cell r="G14">
            <v>1446212.5894733344</v>
          </cell>
        </row>
        <row r="15">
          <cell r="G15">
            <v>9647452.4755685888</v>
          </cell>
        </row>
        <row r="16">
          <cell r="G16">
            <v>1720551.2830870904</v>
          </cell>
        </row>
        <row r="17">
          <cell r="G17">
            <v>343218.3504117594</v>
          </cell>
        </row>
        <row r="18">
          <cell r="G18">
            <v>321664.6416901999</v>
          </cell>
        </row>
        <row r="20">
          <cell r="G20">
            <v>1151377.6467431006</v>
          </cell>
        </row>
        <row r="21">
          <cell r="G21">
            <v>638668.9795714285</v>
          </cell>
        </row>
        <row r="22">
          <cell r="G22">
            <v>448651.98688611732</v>
          </cell>
        </row>
        <row r="23">
          <cell r="G23">
            <v>818246.99270898779</v>
          </cell>
        </row>
        <row r="25">
          <cell r="G25">
            <v>345067.15899383096</v>
          </cell>
        </row>
        <row r="31">
          <cell r="G31">
            <v>3457929.0144702559</v>
          </cell>
        </row>
        <row r="36">
          <cell r="G36">
            <v>575592.1955858235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workbookViewId="0">
      <selection activeCell="I42" sqref="I42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729" t="s">
        <v>32</v>
      </c>
      <c r="B1" s="730"/>
      <c r="C1" s="730"/>
      <c r="D1" s="730"/>
      <c r="E1" s="730"/>
      <c r="F1" s="730"/>
    </row>
    <row r="2" spans="1:6" s="13" customFormat="1" ht="9" customHeight="1" thickBot="1">
      <c r="A2" s="731"/>
      <c r="B2" s="731"/>
      <c r="C2" s="731"/>
      <c r="D2" s="731"/>
      <c r="E2" s="731"/>
      <c r="F2" s="731"/>
    </row>
    <row r="3" spans="1:6">
      <c r="A3" s="732" t="s">
        <v>1</v>
      </c>
      <c r="B3" s="733" t="s">
        <v>2</v>
      </c>
      <c r="C3" s="733"/>
      <c r="D3" s="733"/>
      <c r="E3" s="190" t="s">
        <v>3</v>
      </c>
      <c r="F3" s="189" t="s">
        <v>45</v>
      </c>
    </row>
    <row r="4" spans="1:6">
      <c r="A4" s="726" t="s">
        <v>52</v>
      </c>
      <c r="B4" s="726"/>
      <c r="C4" s="726"/>
      <c r="D4" s="726"/>
      <c r="E4" s="726"/>
      <c r="F4" s="726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734"/>
      <c r="C15" s="735"/>
      <c r="D15" s="735"/>
      <c r="E15" s="735" t="s">
        <v>7</v>
      </c>
      <c r="F15" s="98">
        <f>SUM(F5:F14)</f>
        <v>0.35960000000000003</v>
      </c>
    </row>
    <row r="16" spans="1:6">
      <c r="A16" s="726" t="s">
        <v>53</v>
      </c>
      <c r="B16" s="726"/>
      <c r="C16" s="726"/>
      <c r="D16" s="726"/>
      <c r="E16" s="726"/>
      <c r="F16" s="726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736" t="s">
        <v>54</v>
      </c>
      <c r="B28" s="736"/>
      <c r="C28" s="736"/>
      <c r="D28" s="736"/>
      <c r="E28" s="736"/>
      <c r="F28" s="736"/>
    </row>
    <row r="29" spans="1:8">
      <c r="A29" s="80"/>
      <c r="B29" s="737"/>
      <c r="C29" s="738"/>
      <c r="D29" s="738"/>
      <c r="E29" s="738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737"/>
      <c r="C33" s="738"/>
      <c r="D33" s="738"/>
      <c r="E33" s="738" t="s">
        <v>7</v>
      </c>
      <c r="F33" s="99">
        <f>SUM(F30:F32)</f>
        <v>0.1133</v>
      </c>
    </row>
    <row r="34" spans="1:16">
      <c r="A34" s="726" t="s">
        <v>55</v>
      </c>
      <c r="B34" s="726"/>
      <c r="C34" s="726"/>
      <c r="D34" s="726"/>
      <c r="E34" s="726"/>
      <c r="F34" s="726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727"/>
      <c r="C38" s="728"/>
      <c r="D38" s="728"/>
      <c r="E38" s="728" t="s">
        <v>7</v>
      </c>
      <c r="F38" s="99">
        <f>SUM(F35:F37)</f>
        <v>0.10775377777777778</v>
      </c>
    </row>
    <row r="39" spans="1:16" ht="16.5" thickBot="1">
      <c r="A39" s="80"/>
      <c r="B39" s="727" t="s">
        <v>13</v>
      </c>
      <c r="C39" s="728"/>
      <c r="D39" s="728"/>
      <c r="E39" s="728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197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topLeftCell="A16" workbookViewId="0">
      <selection activeCell="B23" sqref="B23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729" t="s">
        <v>32</v>
      </c>
      <c r="B1" s="730"/>
      <c r="C1" s="730"/>
      <c r="D1" s="730"/>
      <c r="E1" s="730"/>
      <c r="F1" s="730"/>
      <c r="G1" s="730"/>
    </row>
    <row r="2" spans="1:7" s="13" customFormat="1" ht="9" customHeight="1" thickBot="1">
      <c r="A2" s="731"/>
      <c r="B2" s="731"/>
      <c r="C2" s="731"/>
      <c r="D2" s="731"/>
      <c r="E2" s="731"/>
      <c r="F2" s="731"/>
      <c r="G2" s="731"/>
    </row>
    <row r="3" spans="1:7" s="74" customFormat="1">
      <c r="A3" s="732" t="s">
        <v>1</v>
      </c>
      <c r="B3" s="733" t="s">
        <v>2</v>
      </c>
      <c r="C3" s="733"/>
      <c r="D3" s="733"/>
      <c r="E3" s="190" t="s">
        <v>3</v>
      </c>
      <c r="F3" s="189"/>
      <c r="G3" s="189" t="s">
        <v>45</v>
      </c>
    </row>
    <row r="4" spans="1:7" s="74" customFormat="1">
      <c r="A4" s="726" t="s">
        <v>52</v>
      </c>
      <c r="B4" s="726"/>
      <c r="C4" s="726"/>
      <c r="D4" s="726"/>
      <c r="E4" s="726"/>
      <c r="F4" s="726"/>
      <c r="G4" s="726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734"/>
      <c r="C15" s="735"/>
      <c r="D15" s="735"/>
      <c r="E15" s="735" t="s">
        <v>7</v>
      </c>
      <c r="F15" s="98"/>
      <c r="G15" s="98">
        <f>SUM(G5:G14)</f>
        <v>0.36800000000000005</v>
      </c>
    </row>
    <row r="16" spans="1:7" s="74" customFormat="1" ht="15.75" customHeight="1">
      <c r="A16" s="726" t="s">
        <v>53</v>
      </c>
      <c r="B16" s="726"/>
      <c r="C16" s="726"/>
      <c r="D16" s="726"/>
      <c r="E16" s="726"/>
      <c r="F16" s="726"/>
      <c r="G16" s="726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736" t="s">
        <v>54</v>
      </c>
      <c r="B28" s="736"/>
      <c r="C28" s="736"/>
      <c r="D28" s="736"/>
      <c r="E28" s="736"/>
      <c r="F28" s="736"/>
      <c r="G28" s="736"/>
    </row>
    <row r="29" spans="1:9" s="74" customFormat="1">
      <c r="A29" s="80"/>
      <c r="B29" s="737"/>
      <c r="C29" s="738"/>
      <c r="D29" s="738"/>
      <c r="E29" s="738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737"/>
      <c r="C33" s="738"/>
      <c r="D33" s="738"/>
      <c r="E33" s="738" t="s">
        <v>7</v>
      </c>
      <c r="F33" s="99"/>
      <c r="G33" s="99">
        <f>SUM(G30:G32)</f>
        <v>0.114</v>
      </c>
    </row>
    <row r="34" spans="1:7" s="74" customFormat="1" ht="16.5" customHeight="1">
      <c r="A34" s="726" t="s">
        <v>55</v>
      </c>
      <c r="B34" s="726"/>
      <c r="C34" s="726"/>
      <c r="D34" s="726"/>
      <c r="E34" s="726"/>
      <c r="F34" s="726"/>
      <c r="G34" s="726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727"/>
      <c r="C38" s="728"/>
      <c r="D38" s="728"/>
      <c r="E38" s="728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727" t="s">
        <v>13</v>
      </c>
      <c r="C39" s="728"/>
      <c r="D39" s="728"/>
      <c r="E39" s="728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196</v>
      </c>
      <c r="F40" s="188">
        <v>1.5</v>
      </c>
      <c r="G40" s="137"/>
    </row>
  </sheetData>
  <mergeCells count="12">
    <mergeCell ref="B38:E38"/>
    <mergeCell ref="B39:E39"/>
    <mergeCell ref="A16:G16"/>
    <mergeCell ref="A28:G28"/>
    <mergeCell ref="B29:E29"/>
    <mergeCell ref="B33:E33"/>
    <mergeCell ref="A34:G34"/>
    <mergeCell ref="A1:G1"/>
    <mergeCell ref="A2:G2"/>
    <mergeCell ref="A3:D3"/>
    <mergeCell ref="A4:G4"/>
    <mergeCell ref="B15:E15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130" zoomScaleNormal="85" zoomScaleSheetLayoutView="130" workbookViewId="0">
      <pane xSplit="3" ySplit="2" topLeftCell="M3" activePane="bottomRight" state="frozen"/>
      <selection activeCell="B84" sqref="B84"/>
      <selection pane="topRight" activeCell="B84" sqref="B84"/>
      <selection pane="bottomLeft" activeCell="B84" sqref="B84"/>
      <selection pane="bottomRight" activeCell="M3" sqref="M3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22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747" t="s">
        <v>242</v>
      </c>
      <c r="B1" s="747" t="s">
        <v>121</v>
      </c>
      <c r="C1" s="739" t="s">
        <v>122</v>
      </c>
      <c r="D1" s="739" t="s">
        <v>123</v>
      </c>
      <c r="E1" s="739" t="s">
        <v>243</v>
      </c>
      <c r="F1" s="739" t="s">
        <v>126</v>
      </c>
      <c r="G1" s="739" t="s">
        <v>124</v>
      </c>
      <c r="H1" s="739" t="s">
        <v>125</v>
      </c>
      <c r="I1" s="159"/>
      <c r="J1" s="744" t="s">
        <v>244</v>
      </c>
      <c r="K1" s="745"/>
      <c r="L1" s="745"/>
      <c r="M1" s="745"/>
      <c r="N1" s="744" t="s">
        <v>245</v>
      </c>
      <c r="O1" s="746"/>
      <c r="P1" s="741" t="s">
        <v>133</v>
      </c>
      <c r="Q1" s="739" t="s">
        <v>134</v>
      </c>
      <c r="R1" s="739" t="s">
        <v>135</v>
      </c>
      <c r="S1" s="741" t="s">
        <v>127</v>
      </c>
      <c r="T1" s="741" t="s">
        <v>128</v>
      </c>
      <c r="U1" s="323"/>
    </row>
    <row r="2" spans="1:21" s="153" customFormat="1" ht="39" customHeight="1">
      <c r="A2" s="748"/>
      <c r="B2" s="748"/>
      <c r="C2" s="743"/>
      <c r="D2" s="743"/>
      <c r="E2" s="743"/>
      <c r="F2" s="743"/>
      <c r="G2" s="740"/>
      <c r="H2" s="743"/>
      <c r="I2" s="160" t="s">
        <v>246</v>
      </c>
      <c r="J2" s="324" t="s">
        <v>129</v>
      </c>
      <c r="K2" s="324" t="s">
        <v>130</v>
      </c>
      <c r="L2" s="324" t="s">
        <v>247</v>
      </c>
      <c r="M2" s="324" t="s">
        <v>131</v>
      </c>
      <c r="N2" s="324" t="s">
        <v>248</v>
      </c>
      <c r="O2" s="324" t="s">
        <v>132</v>
      </c>
      <c r="P2" s="742"/>
      <c r="Q2" s="740"/>
      <c r="R2" s="740"/>
      <c r="S2" s="742"/>
      <c r="T2" s="742"/>
      <c r="U2" s="323"/>
    </row>
    <row r="3" spans="1:21">
      <c r="A3" s="155" t="s">
        <v>249</v>
      </c>
      <c r="B3" s="569" t="s">
        <v>446</v>
      </c>
      <c r="C3" s="325">
        <v>312000</v>
      </c>
      <c r="D3" s="325"/>
      <c r="E3" s="698">
        <v>13305.6</v>
      </c>
      <c r="F3" s="327">
        <v>20</v>
      </c>
      <c r="G3" s="327">
        <v>95</v>
      </c>
      <c r="H3" s="327">
        <v>95</v>
      </c>
      <c r="I3" s="328">
        <f>' Banco de Dados'!$C$73*'Banco Dados Máquinas'!G3%*'Banco Dados Máquinas'!H3%</f>
        <v>161.07819999999998</v>
      </c>
      <c r="J3" s="329">
        <v>10</v>
      </c>
      <c r="K3" s="329">
        <v>10</v>
      </c>
      <c r="L3" s="330">
        <v>800</v>
      </c>
      <c r="M3" s="331">
        <v>50</v>
      </c>
      <c r="N3" s="331">
        <f>150/3/' Banco de Dados'!$C$67</f>
        <v>6.25</v>
      </c>
      <c r="O3" s="332">
        <v>0.2</v>
      </c>
      <c r="P3" s="154">
        <f>'1.01'!$F$43</f>
        <v>15623.818930378789</v>
      </c>
      <c r="Q3" s="154">
        <f>'1.01'!$G$43</f>
        <v>94.085384381421107</v>
      </c>
      <c r="R3" s="154">
        <f>Q3*' Banco de Dados'!$C$67</f>
        <v>752.68307505136886</v>
      </c>
      <c r="S3" s="333">
        <f>'1.01'!$F$63</f>
        <v>21091.607174224835</v>
      </c>
      <c r="T3" s="333">
        <f>'1.01'!$G$65</f>
        <v>114.62829985991758</v>
      </c>
    </row>
    <row r="4" spans="1:21">
      <c r="A4" s="155" t="s">
        <v>350</v>
      </c>
      <c r="B4" s="569" t="s">
        <v>86</v>
      </c>
      <c r="C4" s="325">
        <v>23500</v>
      </c>
      <c r="D4" s="325"/>
      <c r="E4" s="698">
        <v>6652.8</v>
      </c>
      <c r="F4" s="327">
        <v>40</v>
      </c>
      <c r="G4" s="327">
        <v>100</v>
      </c>
      <c r="H4" s="327">
        <v>100</v>
      </c>
      <c r="I4" s="328">
        <f>' Banco de Dados'!$C$73*'Banco Dados Máquinas'!G4%*'Banco Dados Máquinas'!H4%</f>
        <v>178.48</v>
      </c>
      <c r="J4" s="329">
        <v>4</v>
      </c>
      <c r="K4" s="329">
        <v>4</v>
      </c>
      <c r="L4" s="330">
        <v>250</v>
      </c>
      <c r="M4" s="331">
        <v>10</v>
      </c>
      <c r="N4" s="331">
        <f>200/10/' Banco de Dados'!$C$67</f>
        <v>2.5</v>
      </c>
      <c r="O4" s="332">
        <v>0.05</v>
      </c>
      <c r="P4" s="154">
        <f>'1.02'!$F$43</f>
        <v>3154.7249494949497</v>
      </c>
      <c r="Q4" s="154">
        <f>'1.02'!$G$43</f>
        <v>17.145244290733423</v>
      </c>
      <c r="R4" s="154">
        <f>Q4*' Banco de Dados'!$C$67</f>
        <v>137.16195432586738</v>
      </c>
      <c r="S4" s="333">
        <f>'1.02'!$F$63</f>
        <v>4258.7679538513812</v>
      </c>
      <c r="T4" s="333">
        <f>'1.02'!$G$65</f>
        <v>23.145478010061858</v>
      </c>
    </row>
    <row r="5" spans="1:21">
      <c r="A5" s="155" t="s">
        <v>415</v>
      </c>
      <c r="B5" s="569" t="s">
        <v>416</v>
      </c>
      <c r="C5" s="325">
        <v>28000</v>
      </c>
      <c r="D5" s="325"/>
      <c r="E5" s="698">
        <v>6652.8</v>
      </c>
      <c r="F5" s="327">
        <v>40</v>
      </c>
      <c r="G5" s="327">
        <v>100</v>
      </c>
      <c r="H5" s="327">
        <v>100</v>
      </c>
      <c r="I5" s="328">
        <f>' Banco de Dados'!$C$73*'Banco Dados Máquinas'!G5%*'Banco Dados Máquinas'!H5%</f>
        <v>178.48</v>
      </c>
      <c r="J5" s="329">
        <v>4</v>
      </c>
      <c r="K5" s="329">
        <v>4</v>
      </c>
      <c r="L5" s="330">
        <v>250</v>
      </c>
      <c r="M5" s="331">
        <v>10</v>
      </c>
      <c r="N5" s="331">
        <f>200/10/' Banco de Dados'!$C$67</f>
        <v>2.5</v>
      </c>
      <c r="O5" s="332">
        <v>0.05</v>
      </c>
      <c r="P5" s="154">
        <f>'1.02.1'!$F$43</f>
        <v>3396.3050360750362</v>
      </c>
      <c r="Q5" s="154">
        <f>'1.02.1'!$G$43</f>
        <v>18.458179543886065</v>
      </c>
      <c r="R5" s="154">
        <f>Q5*' Banco de Dados'!$C$67</f>
        <v>147.66543635108852</v>
      </c>
      <c r="S5" s="333">
        <f>'1.02.1'!$F$63</f>
        <v>4584.8925914939191</v>
      </c>
      <c r="T5" s="333">
        <f>'1.02.1'!$G$65</f>
        <v>24.917894518988692</v>
      </c>
    </row>
    <row r="6" spans="1:21">
      <c r="A6" s="155" t="s">
        <v>351</v>
      </c>
      <c r="B6" s="569" t="s">
        <v>120</v>
      </c>
      <c r="C6" s="325">
        <v>454000</v>
      </c>
      <c r="D6" s="325"/>
      <c r="E6" s="698">
        <v>13305.6</v>
      </c>
      <c r="F6" s="327">
        <v>20</v>
      </c>
      <c r="G6" s="327">
        <v>95</v>
      </c>
      <c r="H6" s="327">
        <v>95</v>
      </c>
      <c r="I6" s="328">
        <f>' Banco de Dados'!$C$73*'Banco Dados Máquinas'!G6%*'Banco Dados Máquinas'!H6%</f>
        <v>161.07819999999998</v>
      </c>
      <c r="J6" s="329">
        <v>10</v>
      </c>
      <c r="K6" s="329">
        <v>10</v>
      </c>
      <c r="L6" s="330">
        <v>800</v>
      </c>
      <c r="M6" s="331">
        <v>50</v>
      </c>
      <c r="N6" s="331">
        <f>150/3/' Banco de Dados'!$C$67</f>
        <v>6.25</v>
      </c>
      <c r="O6" s="332">
        <v>0.2</v>
      </c>
      <c r="P6" s="154">
        <f>'1.03'!$F$43</f>
        <v>20646.603622538481</v>
      </c>
      <c r="Q6" s="154">
        <f>'1.03'!$G$43</f>
        <v>124.33219091014381</v>
      </c>
      <c r="R6" s="154">
        <f>Q6*' Banco de Dados'!$C$67</f>
        <v>994.65752728115046</v>
      </c>
      <c r="S6" s="333">
        <f>'1.03'!$F$63</f>
        <v>27872.190213481397</v>
      </c>
      <c r="T6" s="333">
        <f>'1.03'!$G$65</f>
        <v>151.47929463848584</v>
      </c>
    </row>
    <row r="7" spans="1:21">
      <c r="A7" s="155" t="s">
        <v>352</v>
      </c>
      <c r="B7" s="569" t="s">
        <v>114</v>
      </c>
      <c r="C7" s="325">
        <v>247000</v>
      </c>
      <c r="D7" s="325"/>
      <c r="E7" s="698">
        <v>13305.6</v>
      </c>
      <c r="F7" s="327">
        <v>20</v>
      </c>
      <c r="G7" s="327">
        <v>95</v>
      </c>
      <c r="H7" s="327">
        <v>95</v>
      </c>
      <c r="I7" s="328">
        <f>' Banco de Dados'!$C$73*'Banco Dados Máquinas'!G7%*'Banco Dados Máquinas'!H7%</f>
        <v>161.07819999999998</v>
      </c>
      <c r="J7" s="329">
        <v>6</v>
      </c>
      <c r="K7" s="329">
        <v>10</v>
      </c>
      <c r="L7" s="330">
        <v>800</v>
      </c>
      <c r="M7" s="331">
        <v>50</v>
      </c>
      <c r="N7" s="331">
        <f>150/3/' Banco de Dados'!$C$67</f>
        <v>6.25</v>
      </c>
      <c r="O7" s="332">
        <v>0.2</v>
      </c>
      <c r="P7" s="154">
        <f>'1.04'!$F$43</f>
        <v>13384.563128310489</v>
      </c>
      <c r="Q7" s="154">
        <f>'1.04'!$G$43</f>
        <v>80.600765556488554</v>
      </c>
      <c r="R7" s="154">
        <f>Q7*' Banco de Dados'!$C$67</f>
        <v>644.80612445190843</v>
      </c>
      <c r="S7" s="333">
        <f>'1.04'!$F$63</f>
        <v>18068.690437267789</v>
      </c>
      <c r="T7" s="333">
        <f>'1.04'!$G$65</f>
        <v>98.199404550368413</v>
      </c>
    </row>
    <row r="8" spans="1:21">
      <c r="A8" s="155" t="s">
        <v>460</v>
      </c>
      <c r="B8" s="569" t="s">
        <v>447</v>
      </c>
      <c r="C8" s="325">
        <v>298000</v>
      </c>
      <c r="D8" s="325"/>
      <c r="E8" s="698">
        <v>13305.6</v>
      </c>
      <c r="F8" s="327">
        <v>20</v>
      </c>
      <c r="G8" s="327">
        <v>95</v>
      </c>
      <c r="H8" s="327">
        <v>95</v>
      </c>
      <c r="I8" s="328">
        <f>' Banco de Dados'!$C$73*'Banco Dados Máquinas'!G8%*'Banco Dados Máquinas'!H8%</f>
        <v>161.07819999999998</v>
      </c>
      <c r="J8" s="329">
        <v>10</v>
      </c>
      <c r="K8" s="329">
        <v>10</v>
      </c>
      <c r="L8" s="330">
        <v>800</v>
      </c>
      <c r="M8" s="331">
        <v>50</v>
      </c>
      <c r="N8" s="331">
        <f>150/3/' Banco de Dados'!$C$67</f>
        <v>6.25</v>
      </c>
      <c r="O8" s="332">
        <v>0.2</v>
      </c>
      <c r="P8" s="154">
        <f>'1.04.1'!$F$43</f>
        <v>15128.614805799663</v>
      </c>
      <c r="Q8" s="154">
        <f>'1.04.1'!$G$43</f>
        <v>91.103304864504778</v>
      </c>
      <c r="R8" s="154">
        <f>Q8*' Banco de Dados'!$C$67</f>
        <v>728.82643891603823</v>
      </c>
      <c r="S8" s="333">
        <f>'1.04.1'!$F$63</f>
        <v>20423.098987255875</v>
      </c>
      <c r="T8" s="333">
        <f>'1.04'!$G$65</f>
        <v>98.199404550368413</v>
      </c>
    </row>
    <row r="9" spans="1:21">
      <c r="A9" s="155" t="s">
        <v>250</v>
      </c>
      <c r="B9" s="569" t="s">
        <v>87</v>
      </c>
      <c r="C9" s="325">
        <v>167500</v>
      </c>
      <c r="D9" s="325"/>
      <c r="E9" s="698">
        <v>12000</v>
      </c>
      <c r="F9" s="327">
        <v>20</v>
      </c>
      <c r="G9" s="327">
        <v>85</v>
      </c>
      <c r="H9" s="327">
        <v>85</v>
      </c>
      <c r="I9" s="328">
        <f>' Banco de Dados'!$C$73*'Banco Dados Máquinas'!G9%*'Banco Dados Máquinas'!H9%</f>
        <v>128.95179999999999</v>
      </c>
      <c r="J9" s="329">
        <v>4</v>
      </c>
      <c r="K9" s="329">
        <v>4</v>
      </c>
      <c r="L9" s="330">
        <v>2500</v>
      </c>
      <c r="M9" s="331">
        <v>50</v>
      </c>
      <c r="N9" s="331">
        <v>7</v>
      </c>
      <c r="O9" s="332">
        <v>0.15</v>
      </c>
      <c r="P9" s="154">
        <f>'1.05'!$F$43</f>
        <v>9549.7542812166648</v>
      </c>
      <c r="Q9" s="154">
        <f>'1.05'!$G$43</f>
        <v>71.835070567298516</v>
      </c>
      <c r="R9" s="154">
        <f>Q9*' Banco de Dados'!$C$67</f>
        <v>574.68056453838813</v>
      </c>
      <c r="S9" s="333">
        <f>'1.05'!$F$63</f>
        <v>12891.833091982104</v>
      </c>
      <c r="T9" s="333">
        <f>'1.05'!$G$65</f>
        <v>70.064310282511443</v>
      </c>
    </row>
    <row r="10" spans="1:21">
      <c r="A10" s="155" t="s">
        <v>251</v>
      </c>
      <c r="B10" s="569" t="s">
        <v>112</v>
      </c>
      <c r="C10" s="325">
        <v>175000</v>
      </c>
      <c r="D10" s="325"/>
      <c r="E10" s="698">
        <v>13305.6</v>
      </c>
      <c r="F10" s="327">
        <v>20</v>
      </c>
      <c r="G10" s="327">
        <v>95</v>
      </c>
      <c r="H10" s="327">
        <v>95</v>
      </c>
      <c r="I10" s="328">
        <f>' Banco de Dados'!$C$73*'Banco Dados Máquinas'!G10%*'Banco Dados Máquinas'!H10%</f>
        <v>161.07819999999998</v>
      </c>
      <c r="J10" s="329">
        <v>6</v>
      </c>
      <c r="K10" s="329">
        <v>6</v>
      </c>
      <c r="L10" s="330">
        <v>800</v>
      </c>
      <c r="M10" s="331">
        <v>50</v>
      </c>
      <c r="N10" s="331">
        <f>150/3/' Banco de Dados'!$C$67</f>
        <v>6.25</v>
      </c>
      <c r="O10" s="332">
        <v>0.2</v>
      </c>
      <c r="P10" s="154">
        <f>'1.06'!$F$43</f>
        <v>10571.13239237975</v>
      </c>
      <c r="Q10" s="154">
        <f>'1.06'!$G$43</f>
        <v>63.658511335539863</v>
      </c>
      <c r="R10" s="154">
        <f>Q10*' Banco de Dados'!$C$67</f>
        <v>509.26809068431891</v>
      </c>
      <c r="S10" s="333">
        <f>'1.06'!$F$63</f>
        <v>14270.657692612653</v>
      </c>
      <c r="T10" s="333">
        <f>'1.06'!$G$65</f>
        <v>77.557922242460066</v>
      </c>
    </row>
    <row r="11" spans="1:21" ht="38.25">
      <c r="A11" s="155" t="s">
        <v>252</v>
      </c>
      <c r="B11" s="692" t="s">
        <v>453</v>
      </c>
      <c r="C11" s="325">
        <v>320000</v>
      </c>
      <c r="D11" s="325"/>
      <c r="E11" s="698">
        <v>12000</v>
      </c>
      <c r="F11" s="327">
        <v>30</v>
      </c>
      <c r="G11" s="327">
        <v>95</v>
      </c>
      <c r="H11" s="327">
        <v>95</v>
      </c>
      <c r="I11" s="328">
        <f>' Banco de Dados'!$C$73*'Banco Dados Máquinas'!G11%*'Banco Dados Máquinas'!H11%</f>
        <v>161.07819999999998</v>
      </c>
      <c r="J11" s="329">
        <v>6</v>
      </c>
      <c r="K11" s="329">
        <v>12</v>
      </c>
      <c r="L11" s="330">
        <v>800</v>
      </c>
      <c r="M11" s="331">
        <v>50</v>
      </c>
      <c r="N11" s="331">
        <f>250/3/' Banco de Dados'!$C$67</f>
        <v>10.416666666666666</v>
      </c>
      <c r="O11" s="332">
        <v>0.2</v>
      </c>
      <c r="P11" s="154">
        <f>'1.07'!$F$43</f>
        <v>19360.7842375</v>
      </c>
      <c r="Q11" s="154">
        <f>'1.07'!$G$43</f>
        <v>116.58908971155005</v>
      </c>
      <c r="R11" s="154">
        <f>Q11*' Banco de Dados'!$C$67</f>
        <v>932.71271769240036</v>
      </c>
      <c r="S11" s="333">
        <f>'1.07'!$F$63</f>
        <v>26136.379174766455</v>
      </c>
      <c r="T11" s="333">
        <f>'1.07'!$G$65</f>
        <v>142.04553899329596</v>
      </c>
    </row>
    <row r="12" spans="1:21">
      <c r="A12" s="155" t="s">
        <v>253</v>
      </c>
      <c r="B12" s="569" t="s">
        <v>115</v>
      </c>
      <c r="C12" s="325">
        <v>393000</v>
      </c>
      <c r="D12" s="325"/>
      <c r="E12" s="698">
        <v>13500</v>
      </c>
      <c r="F12" s="327">
        <v>20</v>
      </c>
      <c r="G12" s="327">
        <v>85</v>
      </c>
      <c r="H12" s="327">
        <v>85</v>
      </c>
      <c r="I12" s="328">
        <f>' Banco de Dados'!$C$73*'Banco Dados Máquinas'!G12%*'Banco Dados Máquinas'!H12%</f>
        <v>128.95179999999999</v>
      </c>
      <c r="J12" s="329">
        <v>2</v>
      </c>
      <c r="K12" s="329">
        <v>2</v>
      </c>
      <c r="L12" s="330">
        <v>14500</v>
      </c>
      <c r="M12" s="331">
        <v>15</v>
      </c>
      <c r="N12" s="331">
        <v>16</v>
      </c>
      <c r="O12" s="332">
        <v>0.2</v>
      </c>
      <c r="P12" s="154">
        <f>'1.08'!$F$43</f>
        <v>20597.875451496297</v>
      </c>
      <c r="Q12" s="154">
        <f>'1.08'!$G$43</f>
        <v>154.94114225587705</v>
      </c>
      <c r="R12" s="154">
        <f>Q12*' Banco de Dados'!$C$67</f>
        <v>1239.5291380470164</v>
      </c>
      <c r="S12" s="333">
        <f>'1.08'!$F$63</f>
        <v>27806.40889288878</v>
      </c>
      <c r="T12" s="333">
        <f>'1.08'!$G$65</f>
        <v>151.12178746135206</v>
      </c>
    </row>
    <row r="13" spans="1:21">
      <c r="A13" s="155" t="s">
        <v>254</v>
      </c>
      <c r="B13" s="569" t="s">
        <v>88</v>
      </c>
      <c r="C13" s="325">
        <v>188500</v>
      </c>
      <c r="D13" s="325"/>
      <c r="E13" s="698">
        <v>13500</v>
      </c>
      <c r="F13" s="327">
        <v>30</v>
      </c>
      <c r="G13" s="327">
        <v>95</v>
      </c>
      <c r="H13" s="327">
        <v>95</v>
      </c>
      <c r="I13" s="328">
        <f>' Banco de Dados'!$C$73*'Banco Dados Máquinas'!G13%*'Banco Dados Máquinas'!H13%</f>
        <v>161.07819999999998</v>
      </c>
      <c r="J13" s="329">
        <v>6</v>
      </c>
      <c r="K13" s="329">
        <v>12</v>
      </c>
      <c r="L13" s="330">
        <v>800</v>
      </c>
      <c r="M13" s="331">
        <v>50</v>
      </c>
      <c r="N13" s="331">
        <f>150/2.5/' Banco de Dados'!$C$67</f>
        <v>7.5</v>
      </c>
      <c r="O13" s="332">
        <v>0.2</v>
      </c>
      <c r="P13" s="154">
        <f>'1.09'!$F$43</f>
        <v>11954.346689518519</v>
      </c>
      <c r="Q13" s="154">
        <f>'1.09'!$G$43</f>
        <v>71.988116882563645</v>
      </c>
      <c r="R13" s="154">
        <f>Q13*' Banco de Dados'!$C$67</f>
        <v>575.90493506050916</v>
      </c>
      <c r="S13" s="333">
        <f>'1.09'!$F$63</f>
        <v>16137.94844419045</v>
      </c>
      <c r="T13" s="333">
        <f>'1.09'!$G$65</f>
        <v>87.706241544513318</v>
      </c>
    </row>
    <row r="14" spans="1:21">
      <c r="A14" s="155" t="s">
        <v>255</v>
      </c>
      <c r="B14" s="569" t="s">
        <v>475</v>
      </c>
      <c r="C14" s="325">
        <v>2200</v>
      </c>
      <c r="D14" s="325"/>
      <c r="E14" s="698">
        <v>6652.8</v>
      </c>
      <c r="F14" s="327">
        <v>20</v>
      </c>
      <c r="G14" s="327">
        <v>85</v>
      </c>
      <c r="H14" s="327">
        <v>85</v>
      </c>
      <c r="I14" s="328">
        <f>' Banco de Dados'!$C$73*'Banco Dados Máquinas'!G14%*'Banco Dados Máquinas'!H14%</f>
        <v>128.95179999999999</v>
      </c>
      <c r="J14" s="329">
        <v>0</v>
      </c>
      <c r="K14" s="329">
        <v>0</v>
      </c>
      <c r="L14" s="330">
        <v>0</v>
      </c>
      <c r="M14" s="331">
        <v>200</v>
      </c>
      <c r="N14" s="331">
        <v>1</v>
      </c>
      <c r="O14" s="332">
        <v>0.2</v>
      </c>
      <c r="P14" s="154">
        <f>'1.10'!$F$43</f>
        <v>789.52257947089947</v>
      </c>
      <c r="Q14" s="154">
        <f>'1.10'!$G$43</f>
        <v>5.9389392167210735</v>
      </c>
      <c r="R14" s="154">
        <f>Q14*' Banco de Dados'!$C$67</f>
        <v>47.511513733768588</v>
      </c>
      <c r="S14" s="333">
        <f>'1.10'!$F$63</f>
        <v>1065.8277707636744</v>
      </c>
      <c r="T14" s="333">
        <f>'1.10'!$G$65</f>
        <v>5.7925422324112734</v>
      </c>
    </row>
    <row r="15" spans="1:21">
      <c r="A15" s="155" t="s">
        <v>256</v>
      </c>
      <c r="B15" s="569" t="s">
        <v>413</v>
      </c>
      <c r="C15" s="325">
        <f>380000+90000+70000+(2*18000)</f>
        <v>576000</v>
      </c>
      <c r="D15" s="325"/>
      <c r="E15" s="698">
        <v>13305.6</v>
      </c>
      <c r="F15" s="327">
        <v>20</v>
      </c>
      <c r="G15" s="327">
        <v>95</v>
      </c>
      <c r="H15" s="327">
        <v>95</v>
      </c>
      <c r="I15" s="328">
        <f>' Banco de Dados'!$C$73*'Banco Dados Máquinas'!G15%*'Banco Dados Máquinas'!H15%</f>
        <v>161.07819999999998</v>
      </c>
      <c r="J15" s="329">
        <v>22</v>
      </c>
      <c r="K15" s="329">
        <v>11</v>
      </c>
      <c r="L15" s="330">
        <v>1800</v>
      </c>
      <c r="M15" s="331">
        <v>50</v>
      </c>
      <c r="N15" s="331">
        <f>450/1.7/' Banco de Dados'!$C$67</f>
        <v>33.088235294117645</v>
      </c>
      <c r="O15" s="332">
        <v>0.5</v>
      </c>
      <c r="P15" s="154">
        <f>'1.11'!$F$43</f>
        <v>48222.818329060035</v>
      </c>
      <c r="Q15" s="154">
        <f>'1.11'!$G$43</f>
        <v>290.39394393026635</v>
      </c>
      <c r="R15" s="154">
        <f>Q15*' Banco de Dados'!$C$67</f>
        <v>2323.1515514421308</v>
      </c>
      <c r="S15" s="333">
        <f>'1.11'!$F$63</f>
        <v>65099.112167314684</v>
      </c>
      <c r="T15" s="333">
        <f>'1.11'!$G$65</f>
        <v>353.7995226484494</v>
      </c>
    </row>
    <row r="16" spans="1:21">
      <c r="A16" s="155" t="s">
        <v>257</v>
      </c>
      <c r="B16" s="193" t="s">
        <v>405</v>
      </c>
      <c r="C16" s="325">
        <f>220000+35000</f>
        <v>255000</v>
      </c>
      <c r="D16" s="325"/>
      <c r="E16" s="698">
        <v>13305.6</v>
      </c>
      <c r="F16" s="327">
        <v>20</v>
      </c>
      <c r="G16" s="327">
        <v>85</v>
      </c>
      <c r="H16" s="327">
        <v>85</v>
      </c>
      <c r="I16" s="328">
        <f>' Banco de Dados'!$C$73*'Banco Dados Máquinas'!G16%*'Banco Dados Máquinas'!H16%</f>
        <v>128.95179999999999</v>
      </c>
      <c r="J16" s="329">
        <v>10</v>
      </c>
      <c r="K16" s="329">
        <v>10</v>
      </c>
      <c r="L16" s="330">
        <v>1800</v>
      </c>
      <c r="M16" s="331">
        <v>50</v>
      </c>
      <c r="N16" s="331">
        <f>150/2.3/' Banco de Dados'!$C$67</f>
        <v>8.1521739130434785</v>
      </c>
      <c r="O16" s="332">
        <v>0.5</v>
      </c>
      <c r="P16" s="154">
        <f>'1.12'!$F$43</f>
        <v>14103.721360434705</v>
      </c>
      <c r="Q16" s="154">
        <f>'1.12'!$G$43</f>
        <v>106.09087829422826</v>
      </c>
      <c r="R16" s="154">
        <f>Q16*' Banco de Dados'!$C$67</f>
        <v>848.72702635382609</v>
      </c>
      <c r="S16" s="333">
        <f>'1.12'!$F$63</f>
        <v>19039.528808837818</v>
      </c>
      <c r="T16" s="333">
        <f>'1.12'!$G$65</f>
        <v>103.47570004803163</v>
      </c>
    </row>
    <row r="17" spans="1:20">
      <c r="A17" s="155" t="s">
        <v>258</v>
      </c>
      <c r="B17" s="193" t="s">
        <v>476</v>
      </c>
      <c r="C17" s="325">
        <v>147000</v>
      </c>
      <c r="D17" s="325"/>
      <c r="E17" s="698">
        <v>13305.6</v>
      </c>
      <c r="F17" s="327">
        <v>20</v>
      </c>
      <c r="G17" s="327">
        <v>85</v>
      </c>
      <c r="H17" s="327">
        <v>85</v>
      </c>
      <c r="I17" s="328">
        <f>' Banco de Dados'!$C$73*'Banco Dados Máquinas'!G17%*'Banco Dados Máquinas'!H17%</f>
        <v>128.95179999999999</v>
      </c>
      <c r="J17" s="329">
        <v>6</v>
      </c>
      <c r="K17" s="329">
        <v>6</v>
      </c>
      <c r="L17" s="330">
        <v>1800</v>
      </c>
      <c r="M17" s="331">
        <v>50</v>
      </c>
      <c r="N17" s="331">
        <f>150/3/' Banco de Dados'!$C$67</f>
        <v>6.25</v>
      </c>
      <c r="O17" s="332">
        <v>0.5</v>
      </c>
      <c r="P17" s="154">
        <f>'1.13'!$F$43</f>
        <v>9169.9529858811311</v>
      </c>
      <c r="Q17" s="154">
        <f>'1.13'!$G$43</f>
        <v>68.978132886122552</v>
      </c>
      <c r="R17" s="154">
        <f>Q17*' Banco de Dados'!$C$67</f>
        <v>551.82506308898041</v>
      </c>
      <c r="S17" s="333">
        <f>'1.13'!$F$63</f>
        <v>12379.114673958002</v>
      </c>
      <c r="T17" s="333">
        <f>'1.13'!$G$65</f>
        <v>67.277797141076093</v>
      </c>
    </row>
    <row r="18" spans="1:20">
      <c r="A18" s="155" t="s">
        <v>259</v>
      </c>
      <c r="B18" s="193" t="s">
        <v>412</v>
      </c>
      <c r="C18" s="325">
        <v>147000</v>
      </c>
      <c r="D18" s="325"/>
      <c r="E18" s="698">
        <v>13305.6</v>
      </c>
      <c r="F18" s="327">
        <v>20</v>
      </c>
      <c r="G18" s="327">
        <v>85</v>
      </c>
      <c r="H18" s="327">
        <v>85</v>
      </c>
      <c r="I18" s="328">
        <f>' Banco de Dados'!$C$73*'Banco Dados Máquinas'!G18%*'Banco Dados Máquinas'!H18%</f>
        <v>128.95179999999999</v>
      </c>
      <c r="J18" s="329"/>
      <c r="K18" s="329"/>
      <c r="L18" s="330">
        <v>1800</v>
      </c>
      <c r="M18" s="331">
        <v>50</v>
      </c>
      <c r="N18" s="331">
        <f>450/2/' Banco de Dados'!$C$67</f>
        <v>28.125</v>
      </c>
      <c r="O18" s="332">
        <v>0.5</v>
      </c>
      <c r="P18" s="154">
        <f>'1.14'!$F$43</f>
        <v>25726.080211489898</v>
      </c>
      <c r="Q18" s="154">
        <f>'1.14'!$G$43</f>
        <v>193.51647518797878</v>
      </c>
      <c r="R18" s="154">
        <f>Q18*' Banco de Dados'!$C$67</f>
        <v>1548.1318015038303</v>
      </c>
      <c r="S18" s="333">
        <f>'1.14'!$F$63</f>
        <v>34729.305323572946</v>
      </c>
      <c r="T18" s="333">
        <f>'1.14'!$G$65</f>
        <v>188.74622458463557</v>
      </c>
    </row>
    <row r="19" spans="1:20" ht="38.25">
      <c r="A19" s="155" t="s">
        <v>260</v>
      </c>
      <c r="B19" s="628" t="s">
        <v>452</v>
      </c>
      <c r="C19" s="325">
        <v>147000</v>
      </c>
      <c r="D19" s="325"/>
      <c r="E19" s="698">
        <v>13305.6</v>
      </c>
      <c r="F19" s="327">
        <v>20</v>
      </c>
      <c r="G19" s="327">
        <v>85</v>
      </c>
      <c r="H19" s="327">
        <v>85</v>
      </c>
      <c r="I19" s="328">
        <f>' Banco de Dados'!$C$73*'Banco Dados Máquinas'!G19%*'Banco Dados Máquinas'!H19%</f>
        <v>128.95179999999999</v>
      </c>
      <c r="J19" s="329">
        <v>6</v>
      </c>
      <c r="K19" s="329">
        <v>6</v>
      </c>
      <c r="L19" s="330">
        <v>1350</v>
      </c>
      <c r="M19" s="331">
        <v>50</v>
      </c>
      <c r="N19" s="331">
        <f>210/6/' Banco de Dados'!$C$67</f>
        <v>4.375</v>
      </c>
      <c r="O19" s="332">
        <v>0.5</v>
      </c>
      <c r="P19" s="154">
        <f>'1.15'!$F$43</f>
        <v>7763.2898715020738</v>
      </c>
      <c r="Q19" s="154">
        <f>'1.15'!$G$43</f>
        <v>58.396945024086605</v>
      </c>
      <c r="R19" s="154">
        <f>Q19*' Banco de Dados'!$C$67</f>
        <v>467.17556019269284</v>
      </c>
      <c r="S19" s="333">
        <f>'1.15'!$F$63</f>
        <v>10480.168842137902</v>
      </c>
      <c r="T19" s="333">
        <f>'1.15'!$G$65</f>
        <v>56.957439359445125</v>
      </c>
    </row>
    <row r="20" spans="1:20">
      <c r="A20" s="155" t="s">
        <v>406</v>
      </c>
      <c r="B20" s="193" t="s">
        <v>466</v>
      </c>
      <c r="C20" s="325">
        <v>155000</v>
      </c>
      <c r="D20" s="325"/>
      <c r="E20" s="698">
        <v>13305.6</v>
      </c>
      <c r="F20" s="327">
        <v>20</v>
      </c>
      <c r="G20" s="327">
        <v>85</v>
      </c>
      <c r="H20" s="327">
        <v>85</v>
      </c>
      <c r="I20" s="328">
        <f>' Banco de Dados'!$C$73*'Banco Dados Máquinas'!G20%*'Banco Dados Máquinas'!H20%</f>
        <v>128.95179999999999</v>
      </c>
      <c r="J20" s="329">
        <v>6</v>
      </c>
      <c r="K20" s="329">
        <v>6</v>
      </c>
      <c r="L20" s="330">
        <v>1800</v>
      </c>
      <c r="M20" s="331">
        <v>50</v>
      </c>
      <c r="N20" s="331">
        <f>150/2.3/' Banco de Dados'!$C$67</f>
        <v>8.1521739130434785</v>
      </c>
      <c r="O20" s="332">
        <v>0.5</v>
      </c>
      <c r="P20" s="154">
        <f>'1.16'!$F$43</f>
        <v>10646.965708679052</v>
      </c>
      <c r="Q20" s="154">
        <f>'1.16'!$G$43</f>
        <v>80.088503901602621</v>
      </c>
      <c r="R20" s="154">
        <f>Q20*' Banco de Dados'!$C$67</f>
        <v>640.70803121282097</v>
      </c>
      <c r="S20" s="333">
        <f>'1.16'!$F$63</f>
        <v>14373.030007936512</v>
      </c>
      <c r="T20" s="333">
        <f>'1.16'!$G$65</f>
        <v>78.114293521394089</v>
      </c>
    </row>
    <row r="21" spans="1:20">
      <c r="A21" s="155" t="s">
        <v>407</v>
      </c>
      <c r="B21" s="193" t="s">
        <v>467</v>
      </c>
      <c r="C21" s="325">
        <v>2800</v>
      </c>
      <c r="D21" s="325"/>
      <c r="E21" s="698">
        <f>252*8*4</f>
        <v>8064</v>
      </c>
      <c r="F21" s="327">
        <v>20</v>
      </c>
      <c r="G21" s="327">
        <v>85</v>
      </c>
      <c r="H21" s="327">
        <v>85</v>
      </c>
      <c r="I21" s="328">
        <f>' Banco de Dados'!$C$73*'Banco Dados Máquinas'!G21%*'Banco Dados Máquinas'!H21%</f>
        <v>128.95179999999999</v>
      </c>
      <c r="J21" s="329">
        <v>0</v>
      </c>
      <c r="K21" s="329">
        <v>0</v>
      </c>
      <c r="L21" s="330">
        <v>0</v>
      </c>
      <c r="M21" s="331">
        <v>0</v>
      </c>
      <c r="N21" s="331">
        <v>0</v>
      </c>
      <c r="O21" s="332">
        <v>0.5</v>
      </c>
      <c r="P21" s="154">
        <f>'1.17'!$F$43</f>
        <v>101.75416666666668</v>
      </c>
      <c r="Q21" s="154">
        <f>'1.17'!$G$43</f>
        <v>0.76541422195476672</v>
      </c>
      <c r="R21" s="154">
        <f>Q21*' Banco de Dados'!$C$67</f>
        <v>6.1233137756381337</v>
      </c>
      <c r="S21" s="333">
        <f>'1.17'!$F$63</f>
        <v>137.36455352160843</v>
      </c>
      <c r="T21" s="333">
        <f>'1.17'!$G$65</f>
        <v>0.74654648653048061</v>
      </c>
    </row>
    <row r="22" spans="1:20">
      <c r="A22" s="155" t="s">
        <v>408</v>
      </c>
      <c r="B22" s="193"/>
      <c r="C22" s="325"/>
      <c r="D22" s="325"/>
      <c r="E22" s="326"/>
      <c r="F22" s="327"/>
      <c r="G22" s="327"/>
      <c r="H22" s="327"/>
      <c r="I22" s="328">
        <f>' Banco de Dados'!$C$73*'Banco Dados Máquinas'!G22%*'Banco Dados Máquinas'!H22%</f>
        <v>0</v>
      </c>
      <c r="J22" s="329"/>
      <c r="K22" s="329"/>
      <c r="L22" s="330"/>
      <c r="M22" s="331"/>
      <c r="N22" s="331"/>
      <c r="O22" s="332"/>
      <c r="P22" s="154"/>
      <c r="Q22" s="154"/>
      <c r="R22" s="154"/>
      <c r="S22" s="333"/>
      <c r="T22" s="333"/>
    </row>
    <row r="23" spans="1:20">
      <c r="A23" s="155" t="s">
        <v>409</v>
      </c>
      <c r="B23" s="193"/>
      <c r="C23" s="325"/>
      <c r="D23" s="325"/>
      <c r="E23" s="326"/>
      <c r="F23" s="327"/>
      <c r="G23" s="327"/>
      <c r="H23" s="327"/>
      <c r="I23" s="328">
        <f>' Banco de Dados'!$C$73*'Banco Dados Máquinas'!G23%*'Banco Dados Máquinas'!H23%</f>
        <v>0</v>
      </c>
      <c r="J23" s="329"/>
      <c r="K23" s="329"/>
      <c r="L23" s="330"/>
      <c r="M23" s="331"/>
      <c r="N23" s="331"/>
      <c r="O23" s="332"/>
      <c r="P23" s="154"/>
      <c r="Q23" s="154"/>
      <c r="R23" s="154"/>
      <c r="S23" s="333"/>
      <c r="T23" s="333"/>
    </row>
    <row r="24" spans="1:20">
      <c r="A24" s="155" t="s">
        <v>410</v>
      </c>
      <c r="B24" s="193"/>
      <c r="C24" s="325"/>
      <c r="D24" s="325"/>
      <c r="E24" s="326"/>
      <c r="F24" s="327"/>
      <c r="G24" s="327"/>
      <c r="H24" s="327"/>
      <c r="I24" s="328">
        <f>' Banco de Dados'!$C$73*'Banco Dados Máquinas'!G24%*'Banco Dados Máquinas'!H24%</f>
        <v>0</v>
      </c>
      <c r="J24" s="329"/>
      <c r="K24" s="329"/>
      <c r="L24" s="330"/>
      <c r="M24" s="331"/>
      <c r="N24" s="331"/>
      <c r="O24" s="332"/>
      <c r="P24" s="154"/>
      <c r="Q24" s="154"/>
      <c r="R24" s="154"/>
      <c r="S24" s="333"/>
      <c r="T24" s="333"/>
    </row>
    <row r="25" spans="1:20">
      <c r="A25" s="155" t="s">
        <v>411</v>
      </c>
      <c r="B25" s="193"/>
      <c r="C25" s="325"/>
      <c r="D25" s="325"/>
      <c r="E25" s="326"/>
      <c r="F25" s="327"/>
      <c r="G25" s="327"/>
      <c r="H25" s="327"/>
      <c r="I25" s="328">
        <f>' Banco de Dados'!$C$73*'Banco Dados Máquinas'!G25%*'Banco Dados Máquinas'!H25%</f>
        <v>0</v>
      </c>
      <c r="J25" s="329"/>
      <c r="K25" s="329"/>
      <c r="L25" s="330"/>
      <c r="M25" s="331"/>
      <c r="N25" s="331"/>
      <c r="O25" s="332"/>
      <c r="P25" s="154"/>
      <c r="Q25" s="154"/>
      <c r="R25" s="154"/>
      <c r="S25" s="333"/>
      <c r="T25" s="333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F1:F2"/>
    <mergeCell ref="A1:A2"/>
    <mergeCell ref="B1:B2"/>
    <mergeCell ref="C1:C2"/>
    <mergeCell ref="D1:D2"/>
    <mergeCell ref="E1:E2"/>
    <mergeCell ref="R1:R2"/>
    <mergeCell ref="S1:S2"/>
    <mergeCell ref="T1:T2"/>
    <mergeCell ref="G1:G2"/>
    <mergeCell ref="H1:H2"/>
    <mergeCell ref="J1:M1"/>
    <mergeCell ref="N1:O1"/>
    <mergeCell ref="P1:P2"/>
    <mergeCell ref="Q1:Q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zoomScale="130" zoomScaleSheetLayoutView="130" workbookViewId="0">
      <selection activeCell="A33" sqref="A33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751" t="s">
        <v>136</v>
      </c>
      <c r="D2" s="752"/>
      <c r="E2" s="168" t="s">
        <v>137</v>
      </c>
      <c r="F2" s="169">
        <v>41845</v>
      </c>
    </row>
    <row r="3" spans="2:8" ht="13.5" thickBot="1"/>
    <row r="4" spans="2:8">
      <c r="C4" s="749" t="s">
        <v>138</v>
      </c>
      <c r="D4" s="749" t="s">
        <v>21</v>
      </c>
      <c r="E4" s="749" t="s">
        <v>140</v>
      </c>
      <c r="F4" s="749" t="s">
        <v>198</v>
      </c>
    </row>
    <row r="5" spans="2:8" ht="13.5" thickBot="1">
      <c r="C5" s="750"/>
      <c r="D5" s="750"/>
      <c r="E5" s="750"/>
      <c r="F5" s="750"/>
    </row>
    <row r="6" spans="2:8" ht="15">
      <c r="B6" s="171"/>
      <c r="C6" s="625" t="s">
        <v>419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25" t="s">
        <v>441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25" t="s">
        <v>420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25" t="s">
        <v>421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25" t="s">
        <v>422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25" t="s">
        <v>423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25" t="s">
        <v>424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25" t="s">
        <v>442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25" t="s">
        <v>425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25" t="s">
        <v>426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25" t="s">
        <v>427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25" t="s">
        <v>462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25" t="s">
        <v>428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25" t="s">
        <v>429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25" t="s">
        <v>430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25" t="s">
        <v>431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25" t="s">
        <v>432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25" t="s">
        <v>433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25" t="s">
        <v>435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25" t="s">
        <v>434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25" t="s">
        <v>436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25" t="s">
        <v>437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25" t="s">
        <v>438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25" t="s">
        <v>439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25" t="s">
        <v>440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38"/>
      <c r="H30" s="172"/>
    </row>
    <row r="31" spans="2:8" ht="15.75" thickBot="1">
      <c r="B31" s="171"/>
      <c r="C31" s="625" t="s">
        <v>461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749" t="s">
        <v>0</v>
      </c>
      <c r="D33" s="749" t="s">
        <v>139</v>
      </c>
      <c r="E33" s="749" t="s">
        <v>140</v>
      </c>
      <c r="F33" s="749" t="s">
        <v>21</v>
      </c>
      <c r="H33" s="172"/>
    </row>
    <row r="34" spans="3:8" ht="12.75" customHeight="1" thickBot="1">
      <c r="C34" s="750"/>
      <c r="D34" s="750"/>
      <c r="E34" s="750"/>
      <c r="F34" s="750"/>
      <c r="H34" s="172"/>
    </row>
    <row r="35" spans="3:8" ht="15">
      <c r="C35" s="203" t="s">
        <v>95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25" t="s">
        <v>451</v>
      </c>
      <c r="D36" s="626">
        <v>185</v>
      </c>
      <c r="E36" s="627">
        <v>12</v>
      </c>
      <c r="F36" s="216">
        <f t="shared" si="1"/>
        <v>15.416666666666666</v>
      </c>
      <c r="H36" s="172"/>
    </row>
    <row r="37" spans="3:8" ht="15">
      <c r="C37" s="207" t="s">
        <v>96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97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98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99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100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101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102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103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117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448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104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116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119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449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450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454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463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141</v>
      </c>
      <c r="D55" s="200" t="s">
        <v>21</v>
      </c>
      <c r="E55" s="200" t="s">
        <v>140</v>
      </c>
      <c r="F55" s="200" t="s">
        <v>204</v>
      </c>
      <c r="G55" s="202" t="s">
        <v>203</v>
      </c>
    </row>
    <row r="56" spans="3:7" ht="15">
      <c r="C56" s="203" t="s">
        <v>161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155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144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154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143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202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160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149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150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145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156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157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152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159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146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142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151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162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153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147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148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158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L105"/>
  <sheetViews>
    <sheetView showGridLines="0" view="pageBreakPreview" topLeftCell="A41" zoomScaleNormal="85" zoomScaleSheetLayoutView="100" workbookViewId="0">
      <selection activeCell="D108" sqref="D108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53" t="s">
        <v>163</v>
      </c>
      <c r="C2" s="754"/>
      <c r="D2" s="754"/>
      <c r="E2" s="754"/>
      <c r="F2" s="754"/>
      <c r="G2" s="754"/>
      <c r="H2" s="754"/>
    </row>
    <row r="3" spans="2:8" ht="9.75" customHeight="1" thickBot="1">
      <c r="C3" s="166"/>
      <c r="F3" s="174"/>
    </row>
    <row r="4" spans="2:8" ht="16.5" customHeight="1">
      <c r="B4" s="168" t="s">
        <v>164</v>
      </c>
      <c r="C4" s="239">
        <f>C68</f>
        <v>23</v>
      </c>
      <c r="D4" s="276"/>
      <c r="E4" s="276"/>
      <c r="F4" s="276"/>
      <c r="G4" s="173" t="s">
        <v>137</v>
      </c>
      <c r="H4" s="277" t="s">
        <v>228</v>
      </c>
    </row>
    <row r="5" spans="2:8" ht="15" customHeight="1" thickBot="1">
      <c r="B5" s="278"/>
      <c r="C5" s="175"/>
      <c r="D5" s="755" t="s">
        <v>165</v>
      </c>
      <c r="E5" s="764"/>
      <c r="F5" s="764"/>
      <c r="G5" s="755" t="s">
        <v>231</v>
      </c>
      <c r="H5" s="756"/>
    </row>
    <row r="6" spans="2:8" ht="12.75" customHeight="1">
      <c r="B6" s="749" t="s">
        <v>166</v>
      </c>
      <c r="C6" s="765" t="s">
        <v>19</v>
      </c>
      <c r="D6" s="765" t="s">
        <v>167</v>
      </c>
      <c r="E6" s="765" t="s">
        <v>168</v>
      </c>
      <c r="F6" s="765" t="s">
        <v>169</v>
      </c>
      <c r="G6" s="158" t="s">
        <v>84</v>
      </c>
      <c r="H6" s="158" t="s">
        <v>85</v>
      </c>
    </row>
    <row r="7" spans="2:8" ht="13.5" customHeight="1" thickBot="1">
      <c r="B7" s="750"/>
      <c r="C7" s="766"/>
      <c r="D7" s="766"/>
      <c r="E7" s="766"/>
      <c r="F7" s="766"/>
      <c r="G7" s="133">
        <v>0.4</v>
      </c>
      <c r="H7" s="134" t="s">
        <v>492</v>
      </c>
    </row>
    <row r="8" spans="2:8" ht="13.5" thickBot="1">
      <c r="B8" s="176" t="s">
        <v>170</v>
      </c>
      <c r="C8" s="177"/>
      <c r="D8" s="177"/>
      <c r="E8" s="177"/>
      <c r="F8" s="177"/>
      <c r="G8" s="177"/>
      <c r="H8" s="177"/>
    </row>
    <row r="9" spans="2:8" ht="15.75">
      <c r="B9" s="226" t="s">
        <v>219</v>
      </c>
      <c r="C9" s="227"/>
      <c r="D9" s="228">
        <v>1802.49</v>
      </c>
      <c r="E9" s="229">
        <f t="shared" ref="E9:E29" si="0">D9*1.5*1.21</f>
        <v>3271.51935</v>
      </c>
      <c r="F9" s="240">
        <f t="shared" ref="F9:F29" si="1">D9*2*1.2067*1.21</f>
        <v>5263.65653286</v>
      </c>
      <c r="G9" s="246"/>
      <c r="H9" s="246"/>
    </row>
    <row r="10" spans="2:8" ht="15.75">
      <c r="B10" s="230" t="s">
        <v>222</v>
      </c>
      <c r="C10" s="231"/>
      <c r="D10" s="232">
        <v>1418.99</v>
      </c>
      <c r="E10" s="233">
        <f t="shared" si="0"/>
        <v>2575.4668500000002</v>
      </c>
      <c r="F10" s="241">
        <f t="shared" si="1"/>
        <v>4143.7544638600002</v>
      </c>
      <c r="G10" s="250"/>
      <c r="H10" s="250"/>
    </row>
    <row r="11" spans="2:8" ht="15.75">
      <c r="B11" s="230" t="s">
        <v>225</v>
      </c>
      <c r="C11" s="231"/>
      <c r="D11" s="232">
        <v>758.67</v>
      </c>
      <c r="E11" s="233">
        <f t="shared" si="0"/>
        <v>1376.9860499999998</v>
      </c>
      <c r="F11" s="241">
        <f t="shared" si="1"/>
        <v>2215.4787553800002</v>
      </c>
      <c r="G11" s="250"/>
      <c r="H11" s="250"/>
    </row>
    <row r="12" spans="2:8" ht="15.75">
      <c r="B12" s="230" t="s">
        <v>491</v>
      </c>
      <c r="C12" s="231"/>
      <c r="D12" s="232">
        <v>1027.69</v>
      </c>
      <c r="E12" s="233">
        <f>D12*1.5*1.21</f>
        <v>1865.2573500000001</v>
      </c>
      <c r="F12" s="241">
        <f>D12*2*1.2067*1.21</f>
        <v>3001.0747256600002</v>
      </c>
      <c r="G12" s="250"/>
      <c r="H12" s="250"/>
    </row>
    <row r="13" spans="2:8" ht="15.75">
      <c r="B13" s="230" t="s">
        <v>220</v>
      </c>
      <c r="C13" s="231"/>
      <c r="D13" s="232">
        <v>1234.1300000000001</v>
      </c>
      <c r="E13" s="233">
        <f t="shared" si="0"/>
        <v>2239.9459500000003</v>
      </c>
      <c r="F13" s="241">
        <f t="shared" si="1"/>
        <v>3603.9237038200004</v>
      </c>
      <c r="G13" s="250"/>
      <c r="H13" s="250"/>
    </row>
    <row r="14" spans="2:8" ht="15.75">
      <c r="B14" s="230" t="s">
        <v>414</v>
      </c>
      <c r="C14" s="231"/>
      <c r="D14" s="232">
        <v>1055.71</v>
      </c>
      <c r="E14" s="233">
        <f>D14*1.5*1.21</f>
        <v>1916.11365</v>
      </c>
      <c r="F14" s="241">
        <f>D14*2*1.2067*1.21</f>
        <v>3082.89912194</v>
      </c>
      <c r="G14" s="250" t="s">
        <v>113</v>
      </c>
      <c r="H14" s="250"/>
    </row>
    <row r="15" spans="2:8" ht="15.75">
      <c r="B15" s="275" t="s">
        <v>82</v>
      </c>
      <c r="C15" s="231"/>
      <c r="D15" s="232">
        <v>1055.71</v>
      </c>
      <c r="E15" s="233">
        <f t="shared" si="0"/>
        <v>1916.11365</v>
      </c>
      <c r="F15" s="241">
        <f t="shared" si="1"/>
        <v>3082.89912194</v>
      </c>
      <c r="G15" s="250" t="s">
        <v>113</v>
      </c>
      <c r="H15" s="250"/>
    </row>
    <row r="16" spans="2:8" ht="15.75">
      <c r="B16" s="275" t="s">
        <v>81</v>
      </c>
      <c r="C16" s="231"/>
      <c r="D16" s="232">
        <v>1055.71</v>
      </c>
      <c r="E16" s="233">
        <f t="shared" si="0"/>
        <v>1916.11365</v>
      </c>
      <c r="F16" s="241">
        <f t="shared" si="1"/>
        <v>3082.89912194</v>
      </c>
      <c r="G16" s="250" t="s">
        <v>113</v>
      </c>
      <c r="H16" s="250"/>
    </row>
    <row r="17" spans="2:8" ht="15.75">
      <c r="B17" s="275" t="s">
        <v>79</v>
      </c>
      <c r="C17" s="231"/>
      <c r="D17" s="232">
        <v>1055.71</v>
      </c>
      <c r="E17" s="233">
        <f t="shared" si="0"/>
        <v>1916.11365</v>
      </c>
      <c r="F17" s="241">
        <f t="shared" si="1"/>
        <v>3082.89912194</v>
      </c>
      <c r="G17" s="250" t="s">
        <v>113</v>
      </c>
      <c r="H17" s="250"/>
    </row>
    <row r="18" spans="2:8" ht="15.75">
      <c r="B18" s="275" t="s">
        <v>80</v>
      </c>
      <c r="C18" s="231"/>
      <c r="D18" s="232">
        <v>1055.71</v>
      </c>
      <c r="E18" s="233">
        <f t="shared" si="0"/>
        <v>1916.11365</v>
      </c>
      <c r="F18" s="241">
        <f t="shared" si="1"/>
        <v>3082.89912194</v>
      </c>
      <c r="G18" s="250" t="s">
        <v>113</v>
      </c>
      <c r="H18" s="250"/>
    </row>
    <row r="19" spans="2:8" ht="15.75">
      <c r="B19" s="230" t="s">
        <v>221</v>
      </c>
      <c r="C19" s="231"/>
      <c r="D19" s="232">
        <v>1027.69</v>
      </c>
      <c r="E19" s="233">
        <f t="shared" si="0"/>
        <v>1865.2573500000001</v>
      </c>
      <c r="F19" s="241">
        <f t="shared" si="1"/>
        <v>3001.0747256600002</v>
      </c>
      <c r="G19" s="250"/>
      <c r="H19" s="250"/>
    </row>
    <row r="20" spans="2:8" ht="15.75">
      <c r="B20" s="230" t="s">
        <v>223</v>
      </c>
      <c r="C20" s="231"/>
      <c r="D20" s="232">
        <v>1329.28</v>
      </c>
      <c r="E20" s="233">
        <f t="shared" si="0"/>
        <v>2412.6432</v>
      </c>
      <c r="F20" s="241">
        <f t="shared" si="1"/>
        <v>3881.7820659200002</v>
      </c>
      <c r="G20" s="250"/>
      <c r="H20" s="690">
        <v>250.7</v>
      </c>
    </row>
    <row r="21" spans="2:8" ht="15.75">
      <c r="B21" s="230" t="s">
        <v>418</v>
      </c>
      <c r="C21" s="231"/>
      <c r="D21" s="232">
        <v>1027.69</v>
      </c>
      <c r="E21" s="233">
        <f t="shared" si="0"/>
        <v>1865.2573500000001</v>
      </c>
      <c r="F21" s="241">
        <f t="shared" si="1"/>
        <v>3001.0747256600002</v>
      </c>
      <c r="G21" s="250" t="s">
        <v>113</v>
      </c>
      <c r="H21" s="250"/>
    </row>
    <row r="22" spans="2:8" ht="15.75">
      <c r="B22" s="230" t="s">
        <v>215</v>
      </c>
      <c r="C22" s="231"/>
      <c r="D22" s="232">
        <v>1027.69</v>
      </c>
      <c r="E22" s="233">
        <f t="shared" si="0"/>
        <v>1865.2573500000001</v>
      </c>
      <c r="F22" s="241">
        <f t="shared" si="1"/>
        <v>3001.0747256600002</v>
      </c>
      <c r="G22" s="250"/>
      <c r="H22" s="690">
        <v>54.5</v>
      </c>
    </row>
    <row r="23" spans="2:8" ht="15.75">
      <c r="B23" s="230" t="s">
        <v>216</v>
      </c>
      <c r="C23" s="231"/>
      <c r="D23" s="232">
        <v>887.06</v>
      </c>
      <c r="E23" s="233">
        <f t="shared" si="0"/>
        <v>1610.0138999999999</v>
      </c>
      <c r="F23" s="241">
        <f t="shared" si="1"/>
        <v>2590.4050308400001</v>
      </c>
      <c r="G23" s="250"/>
      <c r="H23" s="250"/>
    </row>
    <row r="24" spans="2:8" ht="15.75">
      <c r="B24" s="230" t="s">
        <v>214</v>
      </c>
      <c r="C24" s="234"/>
      <c r="D24" s="232">
        <v>887.06</v>
      </c>
      <c r="E24" s="233">
        <f t="shared" si="0"/>
        <v>1610.0138999999999</v>
      </c>
      <c r="F24" s="241">
        <f t="shared" si="1"/>
        <v>2590.4050308400001</v>
      </c>
      <c r="G24" s="250"/>
      <c r="H24" s="250"/>
    </row>
    <row r="25" spans="2:8" ht="15.75">
      <c r="B25" s="230" t="s">
        <v>227</v>
      </c>
      <c r="C25" s="231"/>
      <c r="D25" s="232">
        <v>822.73</v>
      </c>
      <c r="E25" s="233">
        <f t="shared" si="0"/>
        <v>1493.25495</v>
      </c>
      <c r="F25" s="241">
        <f t="shared" si="1"/>
        <v>2402.5476642200001</v>
      </c>
      <c r="G25" s="250"/>
      <c r="H25" s="250"/>
    </row>
    <row r="26" spans="2:8" ht="15.75">
      <c r="B26" s="230" t="s">
        <v>226</v>
      </c>
      <c r="C26" s="231"/>
      <c r="D26" s="232">
        <v>1145.3</v>
      </c>
      <c r="E26" s="233">
        <f t="shared" si="0"/>
        <v>2078.7194999999997</v>
      </c>
      <c r="F26" s="241">
        <f t="shared" si="1"/>
        <v>3344.5210941999999</v>
      </c>
      <c r="G26" s="250"/>
      <c r="H26" s="250"/>
    </row>
    <row r="27" spans="2:8" ht="15.75">
      <c r="B27" s="275" t="s">
        <v>477</v>
      </c>
      <c r="C27" s="231"/>
      <c r="D27" s="232">
        <v>1424.8</v>
      </c>
      <c r="E27" s="233">
        <f t="shared" si="0"/>
        <v>2586.0119999999997</v>
      </c>
      <c r="F27" s="241">
        <f t="shared" si="1"/>
        <v>4160.7209072000005</v>
      </c>
      <c r="G27" s="250"/>
      <c r="H27" s="250"/>
    </row>
    <row r="28" spans="2:8" ht="60.75">
      <c r="B28" s="687" t="s">
        <v>478</v>
      </c>
      <c r="C28" s="231"/>
      <c r="D28" s="232">
        <v>2165.0500000000002</v>
      </c>
      <c r="E28" s="233">
        <f t="shared" si="0"/>
        <v>3929.5657500000002</v>
      </c>
      <c r="F28" s="241">
        <f t="shared" si="1"/>
        <v>6322.4093207000005</v>
      </c>
      <c r="G28" s="250"/>
      <c r="H28" s="250"/>
    </row>
    <row r="29" spans="2:8" ht="15.75">
      <c r="B29" s="275" t="s">
        <v>480</v>
      </c>
      <c r="C29" s="231"/>
      <c r="D29" s="232">
        <v>2165.0500000000002</v>
      </c>
      <c r="E29" s="233">
        <f t="shared" si="0"/>
        <v>3929.5657500000002</v>
      </c>
      <c r="F29" s="241">
        <f t="shared" si="1"/>
        <v>6322.4093207000005</v>
      </c>
      <c r="G29" s="250"/>
      <c r="H29" s="250"/>
    </row>
    <row r="30" spans="2:8" ht="15.75">
      <c r="B30" s="275" t="s">
        <v>481</v>
      </c>
      <c r="C30" s="231"/>
      <c r="D30" s="232">
        <v>2165.0500000000002</v>
      </c>
      <c r="E30" s="233">
        <f>D30*1.5*1.21</f>
        <v>3929.5657500000002</v>
      </c>
      <c r="F30" s="241">
        <f>D30*2*1.2067*1.21</f>
        <v>6322.4093207000005</v>
      </c>
      <c r="G30" s="250"/>
      <c r="H30" s="250"/>
    </row>
    <row r="31" spans="2:8" ht="15.75">
      <c r="B31" s="275" t="s">
        <v>482</v>
      </c>
      <c r="C31" s="231"/>
      <c r="D31" s="232">
        <v>2165.0500000000002</v>
      </c>
      <c r="E31" s="233">
        <f>D31*1.5*1.21</f>
        <v>3929.5657500000002</v>
      </c>
      <c r="F31" s="241">
        <f>D31*2*1.2067*1.21</f>
        <v>6322.4093207000005</v>
      </c>
      <c r="G31" s="250"/>
      <c r="H31" s="250"/>
    </row>
    <row r="32" spans="2:8" ht="15.75">
      <c r="B32" s="275" t="s">
        <v>483</v>
      </c>
      <c r="C32" s="231"/>
      <c r="D32" s="232">
        <v>2165.0500000000002</v>
      </c>
      <c r="E32" s="233">
        <f t="shared" ref="E32:E44" si="2">D32*1.5*1.21</f>
        <v>3929.5657500000002</v>
      </c>
      <c r="F32" s="241">
        <f t="shared" ref="F32:F44" si="3">D32*2*1.2067*1.21</f>
        <v>6322.4093207000005</v>
      </c>
      <c r="G32" s="250"/>
      <c r="H32" s="250"/>
    </row>
    <row r="33" spans="2:8" ht="15.75">
      <c r="B33" s="275" t="s">
        <v>484</v>
      </c>
      <c r="C33" s="231"/>
      <c r="D33" s="232">
        <v>2165.0500000000002</v>
      </c>
      <c r="E33" s="233">
        <f t="shared" si="2"/>
        <v>3929.5657500000002</v>
      </c>
      <c r="F33" s="241">
        <f t="shared" si="3"/>
        <v>6322.4093207000005</v>
      </c>
      <c r="G33" s="250"/>
      <c r="H33" s="250"/>
    </row>
    <row r="34" spans="2:8" ht="15.75">
      <c r="B34" s="275" t="s">
        <v>485</v>
      </c>
      <c r="C34" s="231"/>
      <c r="D34" s="232">
        <v>2165.0500000000002</v>
      </c>
      <c r="E34" s="233">
        <f t="shared" si="2"/>
        <v>3929.5657500000002</v>
      </c>
      <c r="F34" s="241">
        <f t="shared" si="3"/>
        <v>6322.4093207000005</v>
      </c>
      <c r="G34" s="250"/>
      <c r="H34" s="250"/>
    </row>
    <row r="35" spans="2:8" ht="15.75">
      <c r="B35" s="275" t="s">
        <v>486</v>
      </c>
      <c r="C35" s="231"/>
      <c r="D35" s="232">
        <v>2165.0500000000002</v>
      </c>
      <c r="E35" s="233">
        <f>D35*1.5*1.21</f>
        <v>3929.5657500000002</v>
      </c>
      <c r="F35" s="241">
        <f>D35*2*1.2067*1.21</f>
        <v>6322.4093207000005</v>
      </c>
      <c r="G35" s="250"/>
      <c r="H35" s="250"/>
    </row>
    <row r="36" spans="2:8" ht="15.75">
      <c r="B36" s="275" t="s">
        <v>487</v>
      </c>
      <c r="C36" s="231"/>
      <c r="D36" s="232">
        <v>2165.0500000000002</v>
      </c>
      <c r="E36" s="233">
        <f>D36*1.5*1.21</f>
        <v>3929.5657500000002</v>
      </c>
      <c r="F36" s="241">
        <f>D36*2*1.2067*1.21</f>
        <v>6322.4093207000005</v>
      </c>
      <c r="G36" s="250"/>
      <c r="H36" s="250"/>
    </row>
    <row r="37" spans="2:8" ht="15.75">
      <c r="B37" s="275" t="s">
        <v>488</v>
      </c>
      <c r="C37" s="231"/>
      <c r="D37" s="232">
        <v>2165.0500000000002</v>
      </c>
      <c r="E37" s="233">
        <f>D37*1.5*1.21</f>
        <v>3929.5657500000002</v>
      </c>
      <c r="F37" s="241">
        <f>D37*2*1.2067*1.21</f>
        <v>6322.4093207000005</v>
      </c>
      <c r="G37" s="250"/>
      <c r="H37" s="250"/>
    </row>
    <row r="38" spans="2:8" ht="15.75">
      <c r="B38" s="275" t="s">
        <v>489</v>
      </c>
      <c r="C38" s="231"/>
      <c r="D38" s="232">
        <v>2165.0500000000002</v>
      </c>
      <c r="E38" s="233">
        <f>D38*1.5*1.21</f>
        <v>3929.5657500000002</v>
      </c>
      <c r="F38" s="241">
        <f>D38*2*1.2067*1.21</f>
        <v>6322.4093207000005</v>
      </c>
      <c r="G38" s="250"/>
      <c r="H38" s="250"/>
    </row>
    <row r="39" spans="2:8" ht="15.75">
      <c r="B39" s="275" t="s">
        <v>490</v>
      </c>
      <c r="C39" s="231"/>
      <c r="D39" s="232">
        <v>2165.0500000000002</v>
      </c>
      <c r="E39" s="233">
        <f>D39*1.5*1.21</f>
        <v>3929.5657500000002</v>
      </c>
      <c r="F39" s="241">
        <f>D39*2*1.2067*1.21</f>
        <v>6322.4093207000005</v>
      </c>
      <c r="G39" s="250"/>
      <c r="H39" s="250"/>
    </row>
    <row r="40" spans="2:8" ht="15.75">
      <c r="B40" s="275" t="s">
        <v>479</v>
      </c>
      <c r="C40" s="231"/>
      <c r="D40" s="232">
        <v>1358.25</v>
      </c>
      <c r="E40" s="233">
        <f t="shared" si="2"/>
        <v>2465.2237500000001</v>
      </c>
      <c r="F40" s="241">
        <f t="shared" si="3"/>
        <v>3966.3806655000003</v>
      </c>
      <c r="G40" s="250"/>
      <c r="H40" s="250"/>
    </row>
    <row r="41" spans="2:8" ht="15.75">
      <c r="B41" s="230" t="s">
        <v>224</v>
      </c>
      <c r="C41" s="231"/>
      <c r="D41" s="232">
        <v>1375.19</v>
      </c>
      <c r="E41" s="233">
        <f t="shared" si="2"/>
        <v>2495.96985</v>
      </c>
      <c r="F41" s="241">
        <f t="shared" si="3"/>
        <v>4015.8490906600005</v>
      </c>
      <c r="G41" s="250"/>
      <c r="H41" s="250"/>
    </row>
    <row r="42" spans="2:8" ht="15.75">
      <c r="B42" s="230" t="s">
        <v>217</v>
      </c>
      <c r="C42" s="231"/>
      <c r="D42" s="232">
        <v>1027.69</v>
      </c>
      <c r="E42" s="233">
        <f t="shared" si="2"/>
        <v>1865.2573500000001</v>
      </c>
      <c r="F42" s="241">
        <f t="shared" si="3"/>
        <v>3001.0747256600002</v>
      </c>
      <c r="G42" s="250"/>
      <c r="H42" s="690">
        <v>54.5</v>
      </c>
    </row>
    <row r="43" spans="2:8" ht="15.75">
      <c r="B43" s="230" t="s">
        <v>218</v>
      </c>
      <c r="C43" s="231"/>
      <c r="D43" s="232">
        <v>1027.69</v>
      </c>
      <c r="E43" s="233">
        <f t="shared" si="2"/>
        <v>1865.2573500000001</v>
      </c>
      <c r="F43" s="241">
        <f t="shared" si="3"/>
        <v>3001.0747256600002</v>
      </c>
      <c r="G43" s="250"/>
      <c r="H43" s="250"/>
    </row>
    <row r="44" spans="2:8" ht="16.5" thickBot="1">
      <c r="B44" s="225" t="s">
        <v>239</v>
      </c>
      <c r="C44" s="293"/>
      <c r="D44" s="232">
        <v>987.68</v>
      </c>
      <c r="E44" s="238">
        <f t="shared" si="2"/>
        <v>1792.6391999999998</v>
      </c>
      <c r="F44" s="242">
        <f t="shared" si="3"/>
        <v>2884.2369635200002</v>
      </c>
      <c r="G44" s="254" t="s">
        <v>113</v>
      </c>
      <c r="H44" s="254"/>
    </row>
    <row r="45" spans="2:8" ht="15.75" thickBot="1">
      <c r="B45" s="767"/>
      <c r="C45" s="768"/>
      <c r="D45" s="768"/>
      <c r="E45" s="768"/>
      <c r="F45" s="768"/>
    </row>
    <row r="46" spans="2:8" ht="15.75">
      <c r="B46" s="226" t="s">
        <v>229</v>
      </c>
      <c r="C46" s="227"/>
      <c r="D46" s="228">
        <v>6000</v>
      </c>
      <c r="E46" s="229">
        <f t="shared" ref="E46:E51" si="4">D46*1.5*1.21</f>
        <v>10890</v>
      </c>
      <c r="F46" s="240">
        <f t="shared" ref="F46:F51" si="5">D46*2*1.2067*1.21</f>
        <v>17521.284</v>
      </c>
      <c r="G46" s="250"/>
      <c r="H46" s="250"/>
    </row>
    <row r="47" spans="2:8" ht="15.75">
      <c r="B47" s="230" t="s">
        <v>171</v>
      </c>
      <c r="C47" s="231"/>
      <c r="D47" s="232">
        <v>6000</v>
      </c>
      <c r="E47" s="233">
        <f t="shared" si="4"/>
        <v>10890</v>
      </c>
      <c r="F47" s="241">
        <f t="shared" si="5"/>
        <v>17521.284</v>
      </c>
      <c r="G47" s="250"/>
      <c r="H47" s="250"/>
    </row>
    <row r="48" spans="2:8" ht="15.75">
      <c r="B48" s="230" t="s">
        <v>172</v>
      </c>
      <c r="C48" s="231"/>
      <c r="D48" s="232">
        <v>1990.8</v>
      </c>
      <c r="E48" s="233">
        <f t="shared" si="4"/>
        <v>3613.3019999999997</v>
      </c>
      <c r="F48" s="241">
        <f t="shared" si="5"/>
        <v>5813.5620312000001</v>
      </c>
      <c r="G48" s="250"/>
      <c r="H48" s="250"/>
    </row>
    <row r="49" spans="1:12" ht="15.75">
      <c r="B49" s="230" t="s">
        <v>173</v>
      </c>
      <c r="C49" s="231"/>
      <c r="D49" s="232">
        <v>1437.8</v>
      </c>
      <c r="E49" s="233">
        <f t="shared" si="4"/>
        <v>2609.6069999999995</v>
      </c>
      <c r="F49" s="241">
        <f t="shared" si="5"/>
        <v>4198.6836892000001</v>
      </c>
      <c r="G49" s="250"/>
      <c r="H49" s="250"/>
    </row>
    <row r="50" spans="1:12" ht="15.75">
      <c r="B50" s="230" t="s">
        <v>174</v>
      </c>
      <c r="C50" s="231"/>
      <c r="D50" s="232">
        <v>2765</v>
      </c>
      <c r="E50" s="233">
        <f t="shared" si="4"/>
        <v>5018.4749999999995</v>
      </c>
      <c r="F50" s="241">
        <f t="shared" si="5"/>
        <v>8074.3917099999999</v>
      </c>
      <c r="G50" s="250"/>
      <c r="H50" s="250"/>
    </row>
    <row r="51" spans="1:12" ht="16.5" thickBot="1">
      <c r="B51" s="235" t="s">
        <v>175</v>
      </c>
      <c r="C51" s="236"/>
      <c r="D51" s="237">
        <v>3882.06</v>
      </c>
      <c r="E51" s="238">
        <f t="shared" si="4"/>
        <v>7045.9389000000001</v>
      </c>
      <c r="F51" s="242">
        <f t="shared" si="5"/>
        <v>11336.445960840001</v>
      </c>
      <c r="G51" s="254"/>
      <c r="H51" s="254"/>
    </row>
    <row r="52" spans="1:12" ht="13.5" thickBot="1">
      <c r="A52" s="178"/>
      <c r="B52" s="178"/>
      <c r="C52" s="178"/>
      <c r="D52" s="178"/>
      <c r="E52" s="178"/>
      <c r="F52" s="178"/>
    </row>
    <row r="53" spans="1:12" ht="12.75" customHeight="1">
      <c r="B53" s="749" t="s">
        <v>14</v>
      </c>
      <c r="C53" s="179" t="s">
        <v>176</v>
      </c>
      <c r="D53" s="760" t="s">
        <v>211</v>
      </c>
      <c r="E53" s="760" t="s">
        <v>200</v>
      </c>
      <c r="F53" s="172"/>
    </row>
    <row r="54" spans="1:12" ht="12.75" customHeight="1" thickBot="1">
      <c r="B54" s="759"/>
      <c r="C54" s="223" t="s">
        <v>177</v>
      </c>
      <c r="D54" s="761"/>
      <c r="E54" s="761"/>
      <c r="F54" s="172"/>
    </row>
    <row r="55" spans="1:12" ht="15.75">
      <c r="B55" s="243" t="s">
        <v>207</v>
      </c>
      <c r="C55" s="244">
        <v>1.9</v>
      </c>
      <c r="D55" s="245">
        <f>$C$68</f>
        <v>23</v>
      </c>
      <c r="E55" s="246" t="s">
        <v>113</v>
      </c>
      <c r="F55" s="172"/>
    </row>
    <row r="56" spans="1:12" ht="15.75">
      <c r="B56" s="247" t="s">
        <v>206</v>
      </c>
      <c r="C56" s="248">
        <v>0</v>
      </c>
      <c r="D56" s="249">
        <f>$C$68</f>
        <v>23</v>
      </c>
      <c r="E56" s="250" t="s">
        <v>113</v>
      </c>
      <c r="F56" s="172"/>
    </row>
    <row r="57" spans="1:12" ht="15.75">
      <c r="B57" s="247" t="s">
        <v>208</v>
      </c>
      <c r="C57" s="248">
        <v>0</v>
      </c>
      <c r="D57" s="249">
        <f>$C$68</f>
        <v>23</v>
      </c>
      <c r="E57" s="250" t="s">
        <v>113</v>
      </c>
      <c r="F57" s="172"/>
    </row>
    <row r="58" spans="1:12" ht="15.75">
      <c r="B58" s="247" t="s">
        <v>209</v>
      </c>
      <c r="C58" s="248">
        <v>0</v>
      </c>
      <c r="D58" s="249">
        <f>$C$68</f>
        <v>23</v>
      </c>
      <c r="E58" s="250" t="s">
        <v>113</v>
      </c>
      <c r="F58" s="172"/>
    </row>
    <row r="59" spans="1:12" ht="15.75">
      <c r="B59" s="247" t="s">
        <v>178</v>
      </c>
      <c r="C59" s="248">
        <v>480</v>
      </c>
      <c r="D59" s="249">
        <f>D58/$C$68</f>
        <v>1</v>
      </c>
      <c r="E59" s="250" t="s">
        <v>113</v>
      </c>
      <c r="F59" s="172"/>
      <c r="K59" s="165">
        <v>501</v>
      </c>
      <c r="L59" s="165">
        <v>480</v>
      </c>
    </row>
    <row r="60" spans="1:12" ht="15.75">
      <c r="B60" s="247" t="s">
        <v>210</v>
      </c>
      <c r="C60" s="248">
        <v>0</v>
      </c>
      <c r="D60" s="249">
        <f>D58/D58</f>
        <v>1</v>
      </c>
      <c r="E60" s="250"/>
      <c r="F60" s="172"/>
    </row>
    <row r="61" spans="1:12" ht="16.5" thickBot="1">
      <c r="B61" s="251" t="s">
        <v>179</v>
      </c>
      <c r="C61" s="252">
        <v>0</v>
      </c>
      <c r="D61" s="253">
        <f>D60/12</f>
        <v>8.3333333333333329E-2</v>
      </c>
      <c r="E61" s="254"/>
      <c r="F61" s="172"/>
    </row>
    <row r="62" spans="1:12">
      <c r="B62" s="224"/>
      <c r="C62" s="224"/>
      <c r="E62" s="180"/>
      <c r="F62" s="180"/>
    </row>
    <row r="63" spans="1:12">
      <c r="E63" s="181"/>
      <c r="F63" s="181"/>
    </row>
    <row r="64" spans="1:12" ht="13.5" thickBot="1">
      <c r="E64" s="181"/>
      <c r="F64" s="181"/>
    </row>
    <row r="65" spans="2:6">
      <c r="B65" s="749" t="s">
        <v>180</v>
      </c>
      <c r="C65" s="757" t="s">
        <v>181</v>
      </c>
      <c r="D65" s="762" t="s">
        <v>182</v>
      </c>
      <c r="E65" s="181"/>
      <c r="F65" s="181"/>
    </row>
    <row r="66" spans="2:6" ht="13.5" thickBot="1">
      <c r="B66" s="759"/>
      <c r="C66" s="758"/>
      <c r="D66" s="763"/>
      <c r="E66" s="181"/>
      <c r="F66" s="181"/>
    </row>
    <row r="67" spans="2:6" ht="15">
      <c r="B67" s="255" t="s">
        <v>183</v>
      </c>
      <c r="C67" s="256">
        <v>8</v>
      </c>
      <c r="D67" s="257"/>
      <c r="E67" s="181"/>
      <c r="F67" s="181"/>
    </row>
    <row r="68" spans="2:6" ht="15">
      <c r="B68" s="258" t="s">
        <v>213</v>
      </c>
      <c r="C68" s="259">
        <v>23</v>
      </c>
      <c r="D68" s="260"/>
      <c r="E68" s="181"/>
      <c r="F68" s="181"/>
    </row>
    <row r="69" spans="2:6" ht="15">
      <c r="B69" s="258" t="s">
        <v>184</v>
      </c>
      <c r="C69" s="259">
        <v>220</v>
      </c>
      <c r="D69" s="261"/>
      <c r="E69" s="181"/>
      <c r="F69" s="181"/>
    </row>
    <row r="70" spans="2:6" ht="15">
      <c r="B70" s="230" t="s">
        <v>185</v>
      </c>
      <c r="C70" s="259">
        <v>0.5</v>
      </c>
      <c r="D70" s="261"/>
      <c r="E70" s="181"/>
      <c r="F70" s="181"/>
    </row>
    <row r="71" spans="2:6" ht="15">
      <c r="B71" s="230" t="s">
        <v>186</v>
      </c>
      <c r="C71" s="259">
        <f>C68*C70</f>
        <v>11.5</v>
      </c>
      <c r="D71" s="261"/>
      <c r="E71" s="181"/>
      <c r="F71" s="181"/>
    </row>
    <row r="72" spans="2:6" ht="15">
      <c r="B72" s="230" t="s">
        <v>187</v>
      </c>
      <c r="C72" s="262">
        <v>0.03</v>
      </c>
      <c r="D72" s="260"/>
      <c r="E72" s="181"/>
      <c r="F72" s="181"/>
    </row>
    <row r="73" spans="2:6" ht="15.75" thickBot="1">
      <c r="B73" s="263" t="s">
        <v>188</v>
      </c>
      <c r="C73" s="264">
        <f>C68*C67*(1-C72)</f>
        <v>178.48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749" t="s">
        <v>180</v>
      </c>
      <c r="C75" s="757" t="s">
        <v>181</v>
      </c>
      <c r="D75" s="757" t="s">
        <v>211</v>
      </c>
      <c r="E75" s="762" t="s">
        <v>182</v>
      </c>
      <c r="F75" s="182"/>
    </row>
    <row r="76" spans="2:6" ht="13.5" thickBot="1">
      <c r="B76" s="759"/>
      <c r="C76" s="758"/>
      <c r="D76" s="758"/>
      <c r="E76" s="763"/>
      <c r="F76" s="182"/>
    </row>
    <row r="77" spans="2:6" ht="15.75">
      <c r="B77" s="311" t="s">
        <v>90</v>
      </c>
      <c r="C77" s="259">
        <v>15</v>
      </c>
      <c r="D77" s="259">
        <f>2/12</f>
        <v>0.16666666666666666</v>
      </c>
      <c r="E77" s="312" t="s">
        <v>113</v>
      </c>
      <c r="F77" s="182"/>
    </row>
    <row r="78" spans="2:6" ht="15.75">
      <c r="B78" s="313" t="s">
        <v>118</v>
      </c>
      <c r="C78" s="259">
        <v>92</v>
      </c>
      <c r="D78" s="259">
        <v>1</v>
      </c>
      <c r="E78" s="314" t="s">
        <v>113</v>
      </c>
      <c r="F78" s="182"/>
    </row>
    <row r="79" spans="2:6" ht="15.75">
      <c r="B79" s="313" t="s">
        <v>78</v>
      </c>
      <c r="C79" s="259">
        <v>4</v>
      </c>
      <c r="D79" s="259">
        <v>1</v>
      </c>
      <c r="E79" s="314" t="s">
        <v>113</v>
      </c>
      <c r="F79" s="182"/>
    </row>
    <row r="80" spans="2:6" ht="15.75">
      <c r="B80" s="313" t="s">
        <v>108</v>
      </c>
      <c r="C80" s="259">
        <v>2.25</v>
      </c>
      <c r="D80" s="259">
        <f>C68*2</f>
        <v>46</v>
      </c>
      <c r="E80" s="314"/>
      <c r="F80" s="182"/>
    </row>
    <row r="81" spans="2:8" ht="15.75">
      <c r="B81" s="313" t="s">
        <v>464</v>
      </c>
      <c r="C81" s="654">
        <v>70</v>
      </c>
      <c r="D81" s="314"/>
      <c r="E81" s="314"/>
      <c r="F81" s="182"/>
    </row>
    <row r="82" spans="2:8" ht="15.75">
      <c r="B82" s="313" t="s">
        <v>465</v>
      </c>
      <c r="C82" s="654">
        <v>2100</v>
      </c>
      <c r="D82" s="649"/>
      <c r="E82" s="314"/>
      <c r="F82" s="182"/>
    </row>
    <row r="83" spans="2:8" ht="15.75">
      <c r="B83" s="313" t="s">
        <v>472</v>
      </c>
      <c r="C83" s="654">
        <v>1.1399999999999999</v>
      </c>
      <c r="D83" s="649"/>
      <c r="E83" s="314"/>
      <c r="F83" s="182"/>
    </row>
    <row r="84" spans="2:8" ht="16.5" thickBot="1">
      <c r="B84" s="315" t="s">
        <v>89</v>
      </c>
      <c r="C84" s="317">
        <v>2.5000000000000001E-3</v>
      </c>
      <c r="D84" s="588">
        <v>1</v>
      </c>
      <c r="E84" s="316" t="s">
        <v>113</v>
      </c>
      <c r="F84" s="182"/>
    </row>
    <row r="85" spans="2:8" ht="15.75" thickBot="1">
      <c r="E85" s="184"/>
      <c r="F85" s="182"/>
      <c r="H85" s="183"/>
    </row>
    <row r="86" spans="2:8" ht="15">
      <c r="B86" s="749" t="s">
        <v>20</v>
      </c>
      <c r="C86" s="749" t="s">
        <v>10</v>
      </c>
      <c r="D86" s="749" t="s">
        <v>10</v>
      </c>
      <c r="E86" s="184"/>
      <c r="F86" s="182"/>
      <c r="H86" s="183"/>
    </row>
    <row r="87" spans="2:8" ht="15.75" thickBot="1">
      <c r="B87" s="759"/>
      <c r="C87" s="758"/>
      <c r="D87" s="758"/>
      <c r="E87" s="184"/>
      <c r="F87" s="182"/>
      <c r="H87" s="183"/>
    </row>
    <row r="88" spans="2:8" ht="15.75">
      <c r="B88" s="226" t="s">
        <v>189</v>
      </c>
      <c r="C88" s="266">
        <f>'Encargos Operacional - Sugerido'!G39</f>
        <v>0.84660737777777784</v>
      </c>
      <c r="D88" s="267">
        <f>'[16] Encargos ADM - Sugerido'!F39</f>
        <v>0.77558543391812873</v>
      </c>
      <c r="E88" s="184"/>
      <c r="F88" s="182"/>
      <c r="H88" s="183"/>
    </row>
    <row r="89" spans="2:8" ht="15.75">
      <c r="B89" s="230" t="s">
        <v>17</v>
      </c>
      <c r="C89" s="268">
        <v>7.0000000000000007E-2</v>
      </c>
      <c r="D89" s="269"/>
      <c r="E89" s="184"/>
      <c r="F89" s="182"/>
      <c r="H89" s="183"/>
    </row>
    <row r="90" spans="2:8" ht="15.75">
      <c r="B90" s="230" t="s">
        <v>11</v>
      </c>
      <c r="C90" s="268">
        <v>6.0999999999999999E-2</v>
      </c>
      <c r="D90" s="269"/>
      <c r="E90" s="184"/>
      <c r="F90" s="182"/>
      <c r="H90" s="183"/>
    </row>
    <row r="91" spans="2:8" ht="15.75">
      <c r="B91" s="230" t="s">
        <v>33</v>
      </c>
      <c r="C91" s="268">
        <v>0.25</v>
      </c>
      <c r="D91" s="269"/>
      <c r="E91" s="184"/>
      <c r="F91" s="182"/>
      <c r="H91" s="183"/>
    </row>
    <row r="92" spans="2:8" ht="15.75">
      <c r="B92" s="230" t="s">
        <v>34</v>
      </c>
      <c r="C92" s="268">
        <v>0.09</v>
      </c>
      <c r="D92" s="269"/>
      <c r="E92" s="184"/>
      <c r="F92" s="182"/>
      <c r="H92" s="183"/>
    </row>
    <row r="93" spans="2:8" ht="15.75">
      <c r="B93" s="230" t="s">
        <v>16</v>
      </c>
      <c r="C93" s="268">
        <v>1.0800000000000001E-2</v>
      </c>
      <c r="D93" s="269"/>
      <c r="E93" s="184"/>
      <c r="F93" s="1"/>
      <c r="H93" s="183"/>
    </row>
    <row r="94" spans="2:8" ht="15.75">
      <c r="B94" s="230" t="s">
        <v>15</v>
      </c>
      <c r="C94" s="268">
        <v>4.6699999999999998E-2</v>
      </c>
      <c r="D94" s="269"/>
      <c r="E94" s="184"/>
      <c r="F94" s="185"/>
    </row>
    <row r="95" spans="2:8" ht="16.5" thickBot="1">
      <c r="B95" s="235" t="s">
        <v>12</v>
      </c>
      <c r="C95" s="270">
        <v>0.05</v>
      </c>
      <c r="D95" s="271"/>
      <c r="E95" s="653"/>
      <c r="F95" s="185"/>
    </row>
    <row r="96" spans="2:8">
      <c r="B96" s="224"/>
      <c r="C96" s="224"/>
      <c r="D96" s="224"/>
      <c r="E96" s="186"/>
      <c r="F96" s="185"/>
    </row>
    <row r="97" spans="2:6" ht="13.5" thickBot="1">
      <c r="B97" s="187"/>
      <c r="C97" s="187"/>
      <c r="D97" s="187"/>
      <c r="E97" s="186"/>
      <c r="F97" s="185"/>
    </row>
    <row r="98" spans="2:6">
      <c r="B98" s="749" t="s">
        <v>190</v>
      </c>
      <c r="C98" s="749" t="s">
        <v>191</v>
      </c>
    </row>
    <row r="99" spans="2:6" ht="13.5" thickBot="1">
      <c r="B99" s="759"/>
      <c r="C99" s="759"/>
    </row>
    <row r="100" spans="2:6" ht="15">
      <c r="B100" s="226" t="s">
        <v>509</v>
      </c>
      <c r="C100" s="272">
        <f>3.113*1.05</f>
        <v>3.2686500000000001</v>
      </c>
      <c r="D100" s="165" t="s">
        <v>510</v>
      </c>
    </row>
    <row r="101" spans="2:6" ht="15">
      <c r="B101" s="230" t="s">
        <v>192</v>
      </c>
      <c r="C101" s="273">
        <v>7.15</v>
      </c>
    </row>
    <row r="102" spans="2:6" ht="15">
      <c r="B102" s="230" t="s">
        <v>193</v>
      </c>
      <c r="C102" s="273">
        <v>7</v>
      </c>
    </row>
    <row r="103" spans="2:6" ht="15">
      <c r="B103" s="230" t="s">
        <v>194</v>
      </c>
      <c r="C103" s="273">
        <v>3.81</v>
      </c>
    </row>
    <row r="104" spans="2:6" ht="15.75" thickBot="1">
      <c r="B104" s="235" t="s">
        <v>195</v>
      </c>
      <c r="C104" s="274">
        <f>C103</f>
        <v>3.81</v>
      </c>
    </row>
    <row r="105" spans="2:6">
      <c r="B105" s="224"/>
      <c r="C105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E75:E76"/>
    <mergeCell ref="D5:F5"/>
    <mergeCell ref="B6:B7"/>
    <mergeCell ref="C6:C7"/>
    <mergeCell ref="D6:D7"/>
    <mergeCell ref="E6:E7"/>
    <mergeCell ref="F6:F7"/>
    <mergeCell ref="B45:F45"/>
    <mergeCell ref="B2:H2"/>
    <mergeCell ref="G5:H5"/>
    <mergeCell ref="D75:D76"/>
    <mergeCell ref="B98:B99"/>
    <mergeCell ref="C98:C99"/>
    <mergeCell ref="E53:E54"/>
    <mergeCell ref="B65:B66"/>
    <mergeCell ref="C65:C66"/>
    <mergeCell ref="D65:D66"/>
    <mergeCell ref="B86:B87"/>
    <mergeCell ref="C86:C87"/>
    <mergeCell ref="D86:D87"/>
    <mergeCell ref="B53:B54"/>
    <mergeCell ref="D53:D54"/>
    <mergeCell ref="B75:B76"/>
    <mergeCell ref="C75:C76"/>
  </mergeCells>
  <conditionalFormatting sqref="E55:E61 E77:E84 G46:H51 G9:H44">
    <cfRule type="cellIs" dxfId="20" priority="37" stopIfTrue="1" operator="equal">
      <formula>0</formula>
    </cfRule>
  </conditionalFormatting>
  <conditionalFormatting sqref="H20">
    <cfRule type="cellIs" dxfId="19" priority="5" stopIfTrue="1" operator="equal">
      <formula>0</formula>
    </cfRule>
  </conditionalFormatting>
  <conditionalFormatting sqref="H22">
    <cfRule type="cellIs" dxfId="18" priority="4" stopIfTrue="1" operator="equal">
      <formula>0</formula>
    </cfRule>
  </conditionalFormatting>
  <conditionalFormatting sqref="H42">
    <cfRule type="cellIs" dxfId="17" priority="3" stopIfTrue="1" operator="equal">
      <formula>0</formula>
    </cfRule>
  </conditionalFormatting>
  <conditionalFormatting sqref="D81:D83">
    <cfRule type="cellIs" dxfId="16" priority="2" stopIfTrue="1" operator="equal">
      <formula>0</formula>
    </cfRule>
  </conditionalFormatting>
  <conditionalFormatting sqref="H22">
    <cfRule type="cellIs" dxfId="15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37"/>
  <sheetViews>
    <sheetView showGridLines="0" tabSelected="1" showWhiteSpace="0" view="pageBreakPreview" zoomScale="115" zoomScaleNormal="70" zoomScaleSheetLayoutView="115" zoomScalePageLayoutView="55" workbookViewId="0">
      <selection activeCell="A2" sqref="A2:G2"/>
    </sheetView>
  </sheetViews>
  <sheetFormatPr defaultColWidth="9.140625" defaultRowHeight="14.25"/>
  <cols>
    <col min="1" max="1" width="9.28515625" style="678" bestFit="1" customWidth="1"/>
    <col min="2" max="2" width="7.85546875" style="678" customWidth="1"/>
    <col min="3" max="3" width="84.28515625" style="656" customWidth="1"/>
    <col min="4" max="4" width="11.42578125" style="678" customWidth="1"/>
    <col min="5" max="5" width="25.5703125" style="683" customWidth="1"/>
    <col min="6" max="6" width="18.5703125" style="683" bestFit="1" customWidth="1"/>
    <col min="7" max="7" width="24.85546875" style="684" customWidth="1"/>
    <col min="8" max="8" width="15.140625" style="656" hidden="1" customWidth="1"/>
    <col min="9" max="9" width="14.140625" style="656" hidden="1" customWidth="1"/>
    <col min="10" max="10" width="14.42578125" style="656" hidden="1" customWidth="1"/>
    <col min="11" max="11" width="10.140625" style="656" hidden="1" customWidth="1"/>
    <col min="12" max="12" width="14.42578125" style="656" hidden="1" customWidth="1"/>
    <col min="13" max="13" width="10.140625" style="656" hidden="1" customWidth="1"/>
    <col min="14" max="14" width="12.28515625" style="656" hidden="1" customWidth="1"/>
    <col min="15" max="18" width="0" style="656" hidden="1" customWidth="1"/>
    <col min="19" max="19" width="9.140625" style="656"/>
    <col min="20" max="20" width="23.140625" style="656" bestFit="1" customWidth="1"/>
    <col min="21" max="21" width="3.28515625" style="656" customWidth="1"/>
    <col min="22" max="22" width="14.28515625" style="656" bestFit="1" customWidth="1"/>
    <col min="23" max="16384" width="9.140625" style="656"/>
  </cols>
  <sheetData>
    <row r="1" spans="1:22" ht="70.5" customHeight="1">
      <c r="A1" s="778"/>
      <c r="B1" s="779"/>
      <c r="C1" s="780"/>
      <c r="D1" s="780"/>
      <c r="E1" s="780"/>
      <c r="F1" s="780"/>
      <c r="G1" s="655"/>
    </row>
    <row r="2" spans="1:22" ht="24.95" customHeight="1">
      <c r="A2" s="781" t="s">
        <v>240</v>
      </c>
      <c r="B2" s="782"/>
      <c r="C2" s="782"/>
      <c r="D2" s="782"/>
      <c r="E2" s="782"/>
      <c r="F2" s="782"/>
      <c r="G2" s="783"/>
    </row>
    <row r="3" spans="1:22" ht="18" customHeight="1">
      <c r="A3" s="784" t="s">
        <v>396</v>
      </c>
      <c r="B3" s="785"/>
      <c r="C3" s="785"/>
      <c r="D3" s="785"/>
      <c r="E3" s="785"/>
      <c r="F3" s="785"/>
      <c r="G3" s="786"/>
    </row>
    <row r="4" spans="1:22" ht="18" customHeight="1">
      <c r="A4" s="694"/>
      <c r="B4" s="695"/>
      <c r="C4" s="695"/>
      <c r="D4" s="695"/>
      <c r="E4" s="695"/>
      <c r="F4" s="695"/>
      <c r="G4" s="696"/>
    </row>
    <row r="5" spans="1:22" ht="15.75" customHeight="1">
      <c r="A5" s="787" t="s">
        <v>395</v>
      </c>
      <c r="B5" s="788"/>
      <c r="C5" s="788"/>
      <c r="D5" s="788"/>
      <c r="E5" s="788"/>
      <c r="F5" s="788"/>
      <c r="G5" s="789"/>
    </row>
    <row r="6" spans="1:22" ht="20.100000000000001" customHeight="1">
      <c r="A6" s="657"/>
      <c r="B6" s="658"/>
      <c r="C6" s="659"/>
      <c r="D6" s="659"/>
      <c r="E6" s="660"/>
      <c r="F6" s="660"/>
      <c r="G6" s="661"/>
    </row>
    <row r="7" spans="1:22" ht="33.75" customHeight="1">
      <c r="A7" s="792" t="s">
        <v>394</v>
      </c>
      <c r="B7" s="792"/>
      <c r="C7" s="790" t="s">
        <v>393</v>
      </c>
      <c r="D7" s="791"/>
      <c r="E7" s="791"/>
      <c r="F7" s="791"/>
      <c r="G7" s="791"/>
    </row>
    <row r="8" spans="1:22" ht="22.5" customHeight="1">
      <c r="A8" s="662"/>
      <c r="B8" s="663"/>
      <c r="C8" s="691" t="s">
        <v>500</v>
      </c>
      <c r="D8" s="664"/>
      <c r="E8" s="664"/>
      <c r="F8" s="664"/>
      <c r="G8" s="697" t="s">
        <v>469</v>
      </c>
    </row>
    <row r="9" spans="1:22" ht="16.5">
      <c r="A9" s="665" t="s">
        <v>392</v>
      </c>
      <c r="B9" s="665"/>
      <c r="C9" s="774" t="s">
        <v>391</v>
      </c>
      <c r="D9" s="774"/>
      <c r="E9" s="774"/>
      <c r="F9" s="774"/>
      <c r="G9" s="774"/>
    </row>
    <row r="10" spans="1:22" ht="30">
      <c r="A10" s="666"/>
      <c r="B10" s="666"/>
      <c r="C10" s="775" t="s">
        <v>508</v>
      </c>
      <c r="D10" s="776"/>
      <c r="E10" s="776"/>
      <c r="F10" s="776"/>
      <c r="G10" s="777"/>
      <c r="T10" s="700" t="s">
        <v>504</v>
      </c>
      <c r="V10" s="700" t="s">
        <v>505</v>
      </c>
    </row>
    <row r="11" spans="1:22" ht="15.75" thickBot="1">
      <c r="A11" s="705" t="s">
        <v>1</v>
      </c>
      <c r="B11" s="705"/>
      <c r="C11" s="705" t="s">
        <v>390</v>
      </c>
      <c r="D11" s="705" t="s">
        <v>389</v>
      </c>
      <c r="E11" s="706" t="s">
        <v>388</v>
      </c>
      <c r="F11" s="706" t="s">
        <v>387</v>
      </c>
      <c r="G11" s="707" t="s">
        <v>386</v>
      </c>
    </row>
    <row r="12" spans="1:22" ht="15">
      <c r="A12" s="708" t="s">
        <v>385</v>
      </c>
      <c r="B12" s="709"/>
      <c r="C12" s="769" t="s">
        <v>495</v>
      </c>
      <c r="D12" s="769"/>
      <c r="E12" s="769"/>
      <c r="F12" s="769"/>
      <c r="G12" s="710">
        <f>SUM(G13:G24)</f>
        <v>27752978.921205927</v>
      </c>
      <c r="H12" s="667" t="s">
        <v>470</v>
      </c>
      <c r="I12" s="668" t="s">
        <v>471</v>
      </c>
    </row>
    <row r="13" spans="1:22">
      <c r="A13" s="711" t="s">
        <v>384</v>
      </c>
      <c r="B13" s="623" t="s">
        <v>361</v>
      </c>
      <c r="C13" s="669" t="s">
        <v>443</v>
      </c>
      <c r="D13" s="623" t="s">
        <v>91</v>
      </c>
      <c r="E13" s="670">
        <v>65972.34</v>
      </c>
      <c r="F13" s="671">
        <f>'1.0.1'!H224</f>
        <v>117.32586824224749</v>
      </c>
      <c r="G13" s="712">
        <f t="shared" ref="G13:G24" si="0">E13*F13</f>
        <v>7740262.0704727536</v>
      </c>
      <c r="H13" s="672">
        <f t="shared" ref="H13:H18" si="1">E13/30</f>
        <v>2199.078</v>
      </c>
      <c r="I13" s="673">
        <f t="shared" ref="I13:I21" si="2">H13/23</f>
        <v>95.612086956521736</v>
      </c>
      <c r="J13" s="673">
        <f>H13*12</f>
        <v>26388.936000000002</v>
      </c>
      <c r="T13" s="701">
        <f>'[17]Planilha Básica - Lixo'!$G$12</f>
        <v>7019169.8979800483</v>
      </c>
      <c r="V13" s="703">
        <f>100%-T13/G13</f>
        <v>9.3161209003955969E-2</v>
      </c>
    </row>
    <row r="14" spans="1:22">
      <c r="A14" s="711" t="s">
        <v>383</v>
      </c>
      <c r="B14" s="623" t="s">
        <v>361</v>
      </c>
      <c r="C14" s="674" t="s">
        <v>382</v>
      </c>
      <c r="D14" s="623" t="s">
        <v>91</v>
      </c>
      <c r="E14" s="670">
        <v>10812.43</v>
      </c>
      <c r="F14" s="671">
        <f>'1.0.2'!H224</f>
        <v>101.89597106855189</v>
      </c>
      <c r="G14" s="712">
        <f t="shared" si="0"/>
        <v>1101743.0544607425</v>
      </c>
      <c r="H14" s="672">
        <f t="shared" si="1"/>
        <v>360.41433333333333</v>
      </c>
      <c r="I14" s="673">
        <f t="shared" si="2"/>
        <v>15.670188405797102</v>
      </c>
      <c r="T14" s="701">
        <f>'[17]Planilha Básica - Lixo'!$G$13</f>
        <v>995763.18722488894</v>
      </c>
      <c r="V14" s="703">
        <f>100%-T14/G14</f>
        <v>9.6192907054654664E-2</v>
      </c>
    </row>
    <row r="15" spans="1:22">
      <c r="A15" s="711" t="s">
        <v>381</v>
      </c>
      <c r="B15" s="623" t="s">
        <v>361</v>
      </c>
      <c r="C15" s="674" t="s">
        <v>380</v>
      </c>
      <c r="D15" s="623" t="s">
        <v>91</v>
      </c>
      <c r="E15" s="670">
        <v>17782.86</v>
      </c>
      <c r="F15" s="671">
        <f>'1.0.3'!H224</f>
        <v>82.082957193788516</v>
      </c>
      <c r="G15" s="712">
        <f t="shared" si="0"/>
        <v>1459669.736163134</v>
      </c>
      <c r="H15" s="672">
        <f t="shared" si="1"/>
        <v>592.76200000000006</v>
      </c>
      <c r="I15" s="673">
        <f t="shared" si="2"/>
        <v>25.772260869565219</v>
      </c>
      <c r="J15" s="675"/>
      <c r="T15" s="701">
        <f>'[17]Planilha Básica - Lixo'!$G$14</f>
        <v>1446212.5894733344</v>
      </c>
      <c r="V15" s="703">
        <f>100%-T15/G15</f>
        <v>9.2193092426324785E-3</v>
      </c>
    </row>
    <row r="16" spans="1:22">
      <c r="A16" s="711" t="s">
        <v>379</v>
      </c>
      <c r="B16" s="623" t="s">
        <v>361</v>
      </c>
      <c r="C16" s="669" t="s">
        <v>92</v>
      </c>
      <c r="D16" s="623" t="s">
        <v>93</v>
      </c>
      <c r="E16" s="670">
        <v>149771.62</v>
      </c>
      <c r="F16" s="676">
        <f>'1.0.4'!H224</f>
        <v>73.492697371903759</v>
      </c>
      <c r="G16" s="712">
        <f t="shared" si="0"/>
        <v>11007120.343559768</v>
      </c>
      <c r="H16" s="672">
        <f t="shared" si="1"/>
        <v>4992.3873333333331</v>
      </c>
      <c r="I16" s="673">
        <f t="shared" si="2"/>
        <v>217.0603188405797</v>
      </c>
      <c r="L16" s="677"/>
      <c r="T16" s="701">
        <f>'[17]Planilha Básica - Lixo'!$G$15</f>
        <v>9647452.4755685888</v>
      </c>
      <c r="V16" s="703">
        <f t="shared" ref="V16:V35" si="3">100%-T16/G16</f>
        <v>0.12352621081196014</v>
      </c>
    </row>
    <row r="17" spans="1:22" ht="28.5">
      <c r="A17" s="711" t="s">
        <v>378</v>
      </c>
      <c r="B17" s="623" t="s">
        <v>361</v>
      </c>
      <c r="C17" s="669" t="s">
        <v>444</v>
      </c>
      <c r="D17" s="623" t="s">
        <v>372</v>
      </c>
      <c r="E17" s="670">
        <f>22344011.7-20000000</f>
        <v>2344011.6999999993</v>
      </c>
      <c r="F17" s="676">
        <f>'1.0.5'!H224</f>
        <v>0.83356132140227368</v>
      </c>
      <c r="G17" s="712">
        <f>E17*F17</f>
        <v>1953877.4900343893</v>
      </c>
      <c r="H17" s="672">
        <f t="shared" si="1"/>
        <v>78133.723333333313</v>
      </c>
      <c r="I17" s="673">
        <f t="shared" si="2"/>
        <v>3397.1184057971004</v>
      </c>
      <c r="J17" s="678"/>
      <c r="K17" s="678"/>
      <c r="L17" s="678"/>
      <c r="T17" s="701">
        <f>'[17]Planilha Básica - Lixo'!$G$16</f>
        <v>1720551.2830870904</v>
      </c>
      <c r="V17" s="703">
        <f t="shared" si="3"/>
        <v>0.1194170095808782</v>
      </c>
    </row>
    <row r="18" spans="1:22" ht="28.5">
      <c r="A18" s="711" t="s">
        <v>377</v>
      </c>
      <c r="B18" s="623" t="s">
        <v>361</v>
      </c>
      <c r="C18" s="669" t="s">
        <v>445</v>
      </c>
      <c r="D18" s="623" t="s">
        <v>372</v>
      </c>
      <c r="E18" s="670">
        <v>1576811.49</v>
      </c>
      <c r="F18" s="676">
        <f>'1.0.6'!H224</f>
        <v>0.24309596463950311</v>
      </c>
      <c r="G18" s="712">
        <f>E18*F18</f>
        <v>383316.51021620224</v>
      </c>
      <c r="H18" s="672">
        <f t="shared" si="1"/>
        <v>52560.383000000002</v>
      </c>
      <c r="I18" s="673">
        <f t="shared" si="2"/>
        <v>2285.2340434782609</v>
      </c>
      <c r="J18" s="679"/>
      <c r="K18" s="679"/>
      <c r="L18" s="673"/>
      <c r="T18" s="701">
        <f>'[17]Planilha Básica - Lixo'!$G$17</f>
        <v>343218.3504117594</v>
      </c>
      <c r="V18" s="703">
        <f t="shared" si="3"/>
        <v>0.10460848603110329</v>
      </c>
    </row>
    <row r="19" spans="1:22" ht="28.5">
      <c r="A19" s="711" t="s">
        <v>376</v>
      </c>
      <c r="B19" s="623" t="s">
        <v>361</v>
      </c>
      <c r="C19" s="669" t="s">
        <v>456</v>
      </c>
      <c r="D19" s="623" t="s">
        <v>372</v>
      </c>
      <c r="E19" s="670">
        <f>7013543.34-3000000-3490000</f>
        <v>523543.33999999985</v>
      </c>
      <c r="F19" s="676">
        <f>'1.0.7'!H224</f>
        <v>0.67929347435465703</v>
      </c>
      <c r="G19" s="712">
        <f t="shared" si="0"/>
        <v>355639.5744038414</v>
      </c>
      <c r="H19" s="672">
        <f>E19/30</f>
        <v>17451.444666666663</v>
      </c>
      <c r="I19" s="673">
        <f t="shared" si="2"/>
        <v>758.7584637681158</v>
      </c>
      <c r="T19" s="701">
        <f>'[17]Planilha Básica - Lixo'!$G$18</f>
        <v>321664.6416901999</v>
      </c>
      <c r="V19" s="703">
        <f t="shared" si="3"/>
        <v>9.5531923775900585E-2</v>
      </c>
    </row>
    <row r="20" spans="1:22" ht="28.5">
      <c r="A20" s="711" t="s">
        <v>459</v>
      </c>
      <c r="B20" s="623" t="s">
        <v>361</v>
      </c>
      <c r="C20" s="669" t="s">
        <v>457</v>
      </c>
      <c r="D20" s="623" t="s">
        <v>372</v>
      </c>
      <c r="E20" s="670">
        <f>1961521.93-1700000</f>
        <v>261521.92999999993</v>
      </c>
      <c r="F20" s="676">
        <f>'1.0.7.1'!H224</f>
        <v>1.300318690202193</v>
      </c>
      <c r="G20" s="712">
        <f>E20*F20</f>
        <v>340061.8534767495</v>
      </c>
      <c r="H20" s="672">
        <f>E20/30</f>
        <v>8717.397666666664</v>
      </c>
      <c r="I20" s="673">
        <f t="shared" si="2"/>
        <v>379.01728985507236</v>
      </c>
      <c r="T20" s="701">
        <f>'[17]Planilha Básica - Lixo'!$G$18</f>
        <v>321664.6416901999</v>
      </c>
      <c r="V20" s="703">
        <f t="shared" si="3"/>
        <v>5.4099604523291323E-2</v>
      </c>
    </row>
    <row r="21" spans="1:22">
      <c r="A21" s="711" t="s">
        <v>374</v>
      </c>
      <c r="B21" s="623" t="s">
        <v>361</v>
      </c>
      <c r="C21" s="669" t="s">
        <v>375</v>
      </c>
      <c r="D21" s="623" t="s">
        <v>372</v>
      </c>
      <c r="E21" s="670">
        <f>15052110.2-9000000</f>
        <v>6052110.1999999993</v>
      </c>
      <c r="F21" s="676">
        <f>'1.0.8'!H224</f>
        <v>0.21747882227064028</v>
      </c>
      <c r="G21" s="712">
        <f t="shared" si="0"/>
        <v>1316205.7985481289</v>
      </c>
      <c r="H21" s="672">
        <f>E21/30</f>
        <v>201737.00666666665</v>
      </c>
      <c r="I21" s="673">
        <f t="shared" si="2"/>
        <v>8771.17420289855</v>
      </c>
      <c r="J21" s="673">
        <f>H21*12</f>
        <v>2420844.08</v>
      </c>
      <c r="K21" s="673"/>
      <c r="L21" s="673">
        <f>H21*12</f>
        <v>2420844.08</v>
      </c>
      <c r="N21" s="656">
        <f>E21/5</f>
        <v>1210422.0399999998</v>
      </c>
      <c r="T21" s="701">
        <f>'[17]Planilha Básica - Lixo'!$G$20</f>
        <v>1151377.6467431006</v>
      </c>
      <c r="V21" s="703">
        <f t="shared" si="3"/>
        <v>0.12522977180836448</v>
      </c>
    </row>
    <row r="22" spans="1:22" ht="59.25">
      <c r="A22" s="711" t="s">
        <v>371</v>
      </c>
      <c r="B22" s="680" t="s">
        <v>507</v>
      </c>
      <c r="C22" s="681" t="s">
        <v>373</v>
      </c>
      <c r="D22" s="623" t="s">
        <v>372</v>
      </c>
      <c r="E22" s="670">
        <f>E16/1.4</f>
        <v>106979.72857142857</v>
      </c>
      <c r="F22" s="671">
        <v>6.08</v>
      </c>
      <c r="G22" s="712">
        <f t="shared" si="0"/>
        <v>650436.74971428572</v>
      </c>
      <c r="H22" s="682" t="s">
        <v>473</v>
      </c>
      <c r="T22" s="701">
        <f>'[17]Planilha Básica - Lixo'!$G$21</f>
        <v>638668.9795714285</v>
      </c>
      <c r="V22" s="703">
        <f t="shared" si="3"/>
        <v>1.8092105263157965E-2</v>
      </c>
    </row>
    <row r="23" spans="1:22">
      <c r="A23" s="711" t="s">
        <v>368</v>
      </c>
      <c r="B23" s="623" t="s">
        <v>361</v>
      </c>
      <c r="C23" s="669" t="s">
        <v>370</v>
      </c>
      <c r="D23" s="623" t="s">
        <v>369</v>
      </c>
      <c r="E23" s="670">
        <v>7241.35</v>
      </c>
      <c r="F23" s="671">
        <f>'1.0.10'!H224</f>
        <v>70.089381400316455</v>
      </c>
      <c r="G23" s="712">
        <f t="shared" si="0"/>
        <v>507541.7420031816</v>
      </c>
      <c r="T23" s="701">
        <f>'[17]Planilha Básica - Lixo'!$G$22</f>
        <v>448651.98688611732</v>
      </c>
      <c r="V23" s="703">
        <f t="shared" si="3"/>
        <v>0.11602938289299392</v>
      </c>
    </row>
    <row r="24" spans="1:22" ht="15" thickBot="1">
      <c r="A24" s="713" t="s">
        <v>474</v>
      </c>
      <c r="B24" s="714" t="s">
        <v>361</v>
      </c>
      <c r="C24" s="715" t="s">
        <v>83</v>
      </c>
      <c r="D24" s="714" t="s">
        <v>367</v>
      </c>
      <c r="E24" s="716">
        <v>37294.160000000003</v>
      </c>
      <c r="F24" s="717">
        <f>'1.0.11'!H224</f>
        <v>25.127365736425009</v>
      </c>
      <c r="G24" s="718">
        <f t="shared" si="0"/>
        <v>937103.99815275217</v>
      </c>
      <c r="H24" s="675"/>
      <c r="I24" s="675"/>
      <c r="T24" s="701">
        <f>'[17]Planilha Básica - Lixo'!$G$23</f>
        <v>818246.99270898779</v>
      </c>
      <c r="V24" s="703">
        <f t="shared" si="3"/>
        <v>0.12683438089908794</v>
      </c>
    </row>
    <row r="25" spans="1:22" ht="17.25" thickBot="1">
      <c r="A25" s="719"/>
      <c r="B25" s="719"/>
      <c r="C25" s="770" t="s">
        <v>501</v>
      </c>
      <c r="D25" s="771"/>
      <c r="E25" s="771"/>
      <c r="F25" s="771"/>
      <c r="G25" s="772"/>
      <c r="H25" s="675"/>
      <c r="T25" s="702"/>
      <c r="V25" s="703"/>
    </row>
    <row r="26" spans="1:22" ht="16.5">
      <c r="A26" s="720"/>
      <c r="B26" s="721"/>
      <c r="C26" s="769" t="s">
        <v>496</v>
      </c>
      <c r="D26" s="769"/>
      <c r="E26" s="769"/>
      <c r="F26" s="769"/>
      <c r="G26" s="722">
        <f>G27</f>
        <v>18734.308134120525</v>
      </c>
      <c r="H26" s="675"/>
      <c r="T26" s="702"/>
      <c r="V26" s="703"/>
    </row>
    <row r="27" spans="1:22" ht="15.75" thickBot="1">
      <c r="A27" s="723" t="s">
        <v>366</v>
      </c>
      <c r="B27" s="714" t="s">
        <v>361</v>
      </c>
      <c r="C27" s="715" t="s">
        <v>493</v>
      </c>
      <c r="D27" s="714" t="s">
        <v>91</v>
      </c>
      <c r="E27" s="716">
        <f>1.5*30</f>
        <v>45</v>
      </c>
      <c r="F27" s="717">
        <f>'2.0'!H224</f>
        <v>416.31795853601164</v>
      </c>
      <c r="G27" s="718">
        <f>E27*F27</f>
        <v>18734.308134120525</v>
      </c>
      <c r="T27" s="701">
        <f>'[17]Planilha Básica - Lixo'!$G$25</f>
        <v>345067.15899383096</v>
      </c>
      <c r="V27" s="703">
        <f t="shared" si="3"/>
        <v>-17.418996662351525</v>
      </c>
    </row>
    <row r="28" spans="1:22" ht="17.25" thickBot="1">
      <c r="A28" s="719"/>
      <c r="B28" s="719"/>
      <c r="C28" s="773" t="s">
        <v>502</v>
      </c>
      <c r="D28" s="773"/>
      <c r="E28" s="773"/>
      <c r="F28" s="773"/>
      <c r="G28" s="773"/>
      <c r="T28" s="702"/>
      <c r="V28" s="703"/>
    </row>
    <row r="29" spans="1:22" ht="16.5">
      <c r="A29" s="720"/>
      <c r="B29" s="721"/>
      <c r="C29" s="769" t="s">
        <v>497</v>
      </c>
      <c r="D29" s="769"/>
      <c r="E29" s="769"/>
      <c r="F29" s="769"/>
      <c r="G29" s="722">
        <f>G30</f>
        <v>144785.22682064073</v>
      </c>
      <c r="T29" s="702"/>
      <c r="V29" s="703"/>
    </row>
    <row r="30" spans="1:22" ht="15.75" thickBot="1">
      <c r="A30" s="723" t="s">
        <v>365</v>
      </c>
      <c r="B30" s="724" t="s">
        <v>361</v>
      </c>
      <c r="C30" s="715" t="s">
        <v>494</v>
      </c>
      <c r="D30" s="714" t="s">
        <v>91</v>
      </c>
      <c r="E30" s="716">
        <f>E27</f>
        <v>45</v>
      </c>
      <c r="F30" s="717">
        <f>'3.0'!H224+'3.0.1 - Aterro(Saude)'!H224</f>
        <v>3217.4494849031275</v>
      </c>
      <c r="G30" s="718">
        <f>E30*F30</f>
        <v>144785.22682064073</v>
      </c>
      <c r="T30" s="701">
        <f>'[17]Planilha Básica - Lixo'!$G$31</f>
        <v>3457929.0144702559</v>
      </c>
      <c r="V30" s="703">
        <f t="shared" si="3"/>
        <v>-22.883161910944978</v>
      </c>
    </row>
    <row r="31" spans="1:22" ht="17.25" thickBot="1">
      <c r="A31" s="719"/>
      <c r="B31" s="719"/>
      <c r="C31" s="773" t="s">
        <v>503</v>
      </c>
      <c r="D31" s="773"/>
      <c r="E31" s="773"/>
      <c r="F31" s="773"/>
      <c r="G31" s="773"/>
      <c r="T31" s="702"/>
      <c r="V31" s="703"/>
    </row>
    <row r="32" spans="1:22" ht="15">
      <c r="A32" s="708"/>
      <c r="B32" s="709"/>
      <c r="C32" s="769" t="s">
        <v>498</v>
      </c>
      <c r="D32" s="769"/>
      <c r="E32" s="769"/>
      <c r="F32" s="769"/>
      <c r="G32" s="710">
        <f>SUM(G33:G33)</f>
        <v>527667.92545309744</v>
      </c>
      <c r="T32" s="702"/>
      <c r="V32" s="703"/>
    </row>
    <row r="33" spans="1:22" ht="15.75" thickBot="1">
      <c r="A33" s="723" t="s">
        <v>364</v>
      </c>
      <c r="B33" s="714" t="s">
        <v>361</v>
      </c>
      <c r="C33" s="715" t="s">
        <v>363</v>
      </c>
      <c r="D33" s="714" t="s">
        <v>362</v>
      </c>
      <c r="E33" s="716">
        <v>4530.87</v>
      </c>
      <c r="F33" s="717">
        <f>'4.0'!H224</f>
        <v>116.46061914226129</v>
      </c>
      <c r="G33" s="718">
        <f>E33*F33</f>
        <v>527667.92545309744</v>
      </c>
      <c r="T33" s="701">
        <f>'[17]Planilha Básica - Lixo'!$G$36</f>
        <v>575592.1955858235</v>
      </c>
      <c r="V33" s="703">
        <f t="shared" si="3"/>
        <v>-9.082278421902279E-2</v>
      </c>
    </row>
    <row r="34" spans="1:22" ht="8.25" customHeight="1" thickBot="1"/>
    <row r="35" spans="1:22" ht="16.5" thickTop="1" thickBot="1">
      <c r="C35" s="795" t="s">
        <v>499</v>
      </c>
      <c r="D35" s="796"/>
      <c r="E35" s="796"/>
      <c r="F35" s="796"/>
      <c r="G35" s="725">
        <f>G32+G29+G26+G12</f>
        <v>28444166.381613784</v>
      </c>
      <c r="T35" s="699">
        <f>SUM(T13:T33)</f>
        <v>29251231.042085651</v>
      </c>
      <c r="V35" s="704">
        <f t="shared" si="3"/>
        <v>-2.8373644340427884E-2</v>
      </c>
    </row>
    <row r="36" spans="1:22">
      <c r="A36" s="678" t="s">
        <v>361</v>
      </c>
      <c r="B36" s="793" t="s">
        <v>360</v>
      </c>
      <c r="C36" s="793"/>
      <c r="D36" s="793"/>
      <c r="E36" s="793"/>
      <c r="F36" s="793"/>
      <c r="G36" s="793"/>
    </row>
    <row r="37" spans="1:22" ht="15">
      <c r="A37" s="678" t="s">
        <v>506</v>
      </c>
      <c r="B37" s="793" t="s">
        <v>359</v>
      </c>
      <c r="C37" s="793"/>
      <c r="E37" s="794"/>
      <c r="F37" s="794"/>
      <c r="G37" s="685" t="s">
        <v>311</v>
      </c>
    </row>
  </sheetData>
  <mergeCells count="19">
    <mergeCell ref="B36:G36"/>
    <mergeCell ref="C28:G28"/>
    <mergeCell ref="B37:C37"/>
    <mergeCell ref="E37:F37"/>
    <mergeCell ref="C35:F35"/>
    <mergeCell ref="C9:G9"/>
    <mergeCell ref="C10:G10"/>
    <mergeCell ref="A1:F1"/>
    <mergeCell ref="A2:G2"/>
    <mergeCell ref="A3:G3"/>
    <mergeCell ref="A5:G5"/>
    <mergeCell ref="C7:G7"/>
    <mergeCell ref="A7:B7"/>
    <mergeCell ref="C12:F12"/>
    <mergeCell ref="C26:F26"/>
    <mergeCell ref="C29:F29"/>
    <mergeCell ref="C32:F32"/>
    <mergeCell ref="C25:G25"/>
    <mergeCell ref="C31:G31"/>
  </mergeCells>
  <printOptions horizontalCentered="1"/>
  <pageMargins left="0.59055118110236227" right="0.19685039370078741" top="0.38" bottom="0.22" header="0.25" footer="0.18"/>
  <pageSetup paperSize="9" scale="72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A43" zoomScaleNormal="85" zoomScaleSheetLayoutView="85" workbookViewId="0">
      <selection activeCell="C30" sqref="C3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24.14062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Lixo'!C13</f>
        <v>Coleta de Resíduos Sólidos Urbanos do Tipo Domiciliar e Comercial - RSD / RSC.</v>
      </c>
      <c r="E8" s="31"/>
      <c r="F8" s="31"/>
      <c r="G8" s="21"/>
      <c r="H8" s="21"/>
      <c r="I8" s="603" t="str">
        <f>'Planilha Básica - Lixo'!A13</f>
        <v>1.0.1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Dados'!G9="A",'1.0.1'!D19*'1.0.1'!$E$18,0)</f>
        <v>0</v>
      </c>
      <c r="F19" s="196">
        <f>IF(' Banco de Dados'!H9="A",'1.0.1'!D19*'1.0.1'!$F$18,0)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Dados'!G10="A",'1.0.1'!D20*'1.0.1'!$E$18,0)</f>
        <v>0</v>
      </c>
      <c r="F20" s="196">
        <f>IF(' Banco de Dados'!H10="A",'1.0.1'!D20*'1.0.1'!$F$18,0)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Dados'!G11="A",'1.0.1'!D21*'1.0.1'!$E$18,0)</f>
        <v>0</v>
      </c>
      <c r="F21" s="196">
        <f>IF(' Banco de Dados'!H11="A",'1.0.1'!D21*'1.0.1'!$F$18,0)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Dados'!G12="A",'1.0.1'!D22*'1.0.1'!$E$18,0)</f>
        <v>0</v>
      </c>
      <c r="F22" s="196">
        <f>IF(' Banco de Dados'!H12="A",'1.0.1'!D22*'1.0.1'!$F$18,0)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Dados'!G13="A",'1.0.1'!D23*'1.0.1'!$E$18,0)</f>
        <v>0</v>
      </c>
      <c r="F23" s="196">
        <f>IF(' Banco de Dados'!H13="A",'1.0.1'!D23*'1.0.1'!$F$18,0)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Dados'!G14="A",'1.0.1'!D24*'1.0.1'!$E$18,0)</f>
        <v>422.28400000000005</v>
      </c>
      <c r="F24" s="196">
        <f>IF(' Banco de Dados'!H14="A",'1.0.1'!D24*'1.0.1'!$F$18,0)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Dados'!G15="A",'1.0.1'!D25*'1.0.1'!$E$18,0)</f>
        <v>422.28400000000005</v>
      </c>
      <c r="F25" s="196">
        <f>IF(' Banco de Dados'!H15="A",'1.0.1'!D25*'1.0.1'!$F$18,0)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Dados'!G16="A",'1.0.1'!D26*'1.0.1'!$E$18,0)</f>
        <v>422.28400000000005</v>
      </c>
      <c r="F26" s="196">
        <f>IF(' Banco de Dados'!H16="A",'1.0.1'!D26*'1.0.1'!$F$18,0)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>
        <v>3</v>
      </c>
      <c r="D27" s="196">
        <f>IF($I$12="X",' Banco de Dados'!D17,IF($I$12="XX",' Banco de Dados'!E17,IF($I$12="XXX",' Banco de Dados'!F17,0)))</f>
        <v>1055.71</v>
      </c>
      <c r="E27" s="196">
        <f>IF(' Banco de Dados'!G17="A",'1.0.1'!D27*'1.0.1'!$E$18,0)</f>
        <v>422.28400000000005</v>
      </c>
      <c r="F27" s="196">
        <f>IF(' Banco de Dados'!H17="A",'1.0.1'!D27*'1.0.1'!$F$18,0)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8187.8238741338673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Dados'!G18="A",'1.0.1'!D28*'1.0.1'!$E$18,0)</f>
        <v>422.28400000000005</v>
      </c>
      <c r="F28" s="196">
        <f>IF(' Banco de Dados'!H18="A",'1.0.1'!D28*'1.0.1'!$F$18,0)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Dados'!G19="A",'1.0.1'!D29*'1.0.1'!$E$18,0)</f>
        <v>0</v>
      </c>
      <c r="F29" s="196">
        <f>IF(' Banco de Dados'!H19="A",'1.0.1'!D29*'1.0.1'!$F$18,0)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Dados'!G20="A",'1.0.1'!D30*'1.0.1'!$E$18,0)</f>
        <v>0</v>
      </c>
      <c r="F30" s="196">
        <f>IF(' Banco de Dados'!H20="A",'1.0.1'!D30*'1.0.1'!$F$18,0)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Dados'!G21="A",'1.0.1'!D31*'1.0.1'!$E$18,0)</f>
        <v>411.07600000000002</v>
      </c>
      <c r="F31" s="196">
        <f>IF(' Banco de Dados'!H21="A",'1.0.1'!D31*'1.0.1'!$F$18,0)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Dados'!G22="A",'1.0.1'!D32*'1.0.1'!$E$18,0)</f>
        <v>0</v>
      </c>
      <c r="F32" s="196">
        <f>IF(' Banco de Dados'!H22="A",'1.0.1'!D32*'1.0.1'!$F$18,0)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Dados'!G23="A",'1.0.1'!D33*'1.0.1'!$E$18,0)</f>
        <v>0</v>
      </c>
      <c r="F33" s="196">
        <f>IF(' Banco de Dados'!H23="A",'1.0.1'!D33*'1.0.1'!$F$18,0)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Dados'!G24="A",'1.0.1'!D34*'1.0.1'!$E$18,0)</f>
        <v>0</v>
      </c>
      <c r="F34" s="196">
        <f>IF(' Banco de Dados'!H24="A",'1.0.1'!D34*'1.0.1'!$F$18,0)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Dados'!G25="A",'1.0.1'!D35*'1.0.1'!$E$18,0)</f>
        <v>0</v>
      </c>
      <c r="F35" s="196">
        <f>IF(' Banco de Dados'!H25="A",'1.0.1'!D35*'1.0.1'!$F$18,0)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Dados'!G26="A",'1.0.1'!D36*'1.0.1'!$E$18,0)</f>
        <v>0</v>
      </c>
      <c r="F36" s="196">
        <f>IF(' Banco de Dados'!H26="A",'1.0.1'!D36*'1.0.1'!$F$18,0)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Dados'!G27="A",'1.0.1'!D37*'1.0.1'!$E$18,0)</f>
        <v>0</v>
      </c>
      <c r="F37" s="196">
        <f>IF(' Banco de Dados'!H27="A",'1.0.1'!D37*'1.0.1'!$F$18,0)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1">
      <c r="B38" s="686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Dados'!G28="A",'1.0.1'!D38*'1.0.1'!$E$18,0)</f>
        <v>0</v>
      </c>
      <c r="F38" s="196">
        <f>IF(' Banco de Dados'!H28="A",'1.0.1'!D38*'1.0.1'!$F$18,0)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Dados'!G29="A",'1.0.1'!D39*'1.0.1'!$E$18,0)</f>
        <v>0</v>
      </c>
      <c r="F39" s="196">
        <f>IF(' Banco de Dados'!H29="A",'1.0.1'!D39*'1.0.1'!$F$18,0)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Dados'!G30="A",'1.0.1'!D40*'1.0.1'!$E$18,0)</f>
        <v>0</v>
      </c>
      <c r="F40" s="196">
        <f>IF(' Banco de Dados'!H30="A",'1.0.1'!D40*'1.0.1'!$F$18,0)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>
        <v>1</v>
      </c>
      <c r="D41" s="196">
        <f>IF($I$12="X",' Banco de Dados'!D31,IF($I$12="XX",' Banco de Dados'!E31,IF($I$12="XXX",' Banco de Dados'!F31,0)))</f>
        <v>2165.0500000000002</v>
      </c>
      <c r="E41" s="196">
        <f>IF(' Banco de Dados'!G31="A",'1.0.1'!D41*'1.0.1'!$E$18,0)</f>
        <v>0</v>
      </c>
      <c r="F41" s="196">
        <f>IF(' Banco de Dados'!H31="A",'1.0.1'!D41*'1.0.1'!$F$18,0)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3997.9973032577782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Dados'!G32="A",'1.0.1'!D42*'1.0.1'!$E$18,0)</f>
        <v>0</v>
      </c>
      <c r="F42" s="196">
        <f>IF(' Banco de Dados'!H32="A",'1.0.1'!D42*'1.0.1'!$F$18,0)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Dados'!G33="A",'1.0.1'!D43*'1.0.1'!$E$18,0)</f>
        <v>0</v>
      </c>
      <c r="F43" s="196">
        <f>IF(' Banco de Dados'!H33="A",'1.0.1'!D43*'1.0.1'!$F$18,0)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Dados'!G34="A",'1.0.1'!D44*'1.0.1'!$E$18,0)</f>
        <v>0</v>
      </c>
      <c r="F44" s="196">
        <f>IF(' Banco de Dados'!H34="A",'1.0.1'!D44*'1.0.1'!$F$18,0)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Dados'!G35="A",'1.0.1'!D45*'1.0.1'!$E$18,0)</f>
        <v>0</v>
      </c>
      <c r="F45" s="196">
        <f>IF(' Banco de Dados'!H35="A",'1.0.1'!D45*'1.0.1'!$F$18,0)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Dados'!G36="A",'1.0.1'!D46*'1.0.1'!$E$18,0)</f>
        <v>0</v>
      </c>
      <c r="F46" s="196">
        <f>IF(' Banco de Dados'!H36="A",'1.0.1'!D46*'1.0.1'!$F$18,0)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Dados'!G37="A",'1.0.1'!D47*'1.0.1'!$E$18,0)</f>
        <v>0</v>
      </c>
      <c r="F47" s="196">
        <f>IF(' Banco de Dados'!H37="A",'1.0.1'!D47*'1.0.1'!$F$18,0)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Dados'!G38="A",'1.0.1'!D48*'1.0.1'!$E$18,0)</f>
        <v>0</v>
      </c>
      <c r="F48" s="196">
        <f>IF(' Banco de Dados'!H38="A",'1.0.1'!D48*'1.0.1'!$F$18,0)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Dados'!G39="A",'1.0.1'!D49*'1.0.1'!$E$18,0)</f>
        <v>0</v>
      </c>
      <c r="F49" s="196">
        <f>IF(' Banco de Dados'!H39="A",'1.0.1'!D49*'1.0.1'!$F$18,0)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Dados'!G40="A",'1.0.1'!D50*'1.0.1'!$E$18,0)</f>
        <v>0</v>
      </c>
      <c r="F50" s="196">
        <f>IF(' Banco de Dados'!H40="A",'1.0.1'!D50*'1.0.1'!$F$18,0)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609"/>
      <c r="K50" s="94"/>
      <c r="L50" s="611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Dados'!G41="A",'1.0.1'!D51*'1.0.1'!$E$18,0)</f>
        <v>0</v>
      </c>
      <c r="F51" s="196">
        <f>IF(' Banco de Dados'!H41="A",'1.0.1'!D51*'1.0.1'!$F$18,0)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Dados'!G42="A",'1.0.1'!D52*'1.0.1'!$E$18,0)</f>
        <v>0</v>
      </c>
      <c r="F52" s="196">
        <f>IF(' Banco de Dados'!H42="A",'1.0.1'!D52*'1.0.1'!$F$18,0)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Dados'!G43="A",'1.0.1'!D53*'1.0.1'!$E$18,0)</f>
        <v>0</v>
      </c>
      <c r="F53" s="196">
        <f>IF(' Banco de Dados'!H43="A",'1.0.1'!D53*'1.0.1'!$F$18,0)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Dados'!G44="A",'1.0.1'!D54*'1.0.1'!$E$18,0)</f>
        <v>395.072</v>
      </c>
      <c r="F54" s="196">
        <f>IF(' Banco de Dados'!H44="A",'1.0.1'!D54*'1.0.1'!$F$18,0)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12185.821177391645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Dados'!G46="A",'1.0.1'!D60*'1.0.1'!$E$18,0)</f>
        <v>0</v>
      </c>
      <c r="F60" s="301">
        <f>IF(' Banco de Dados'!H46="A",'1.0.1'!D60*'1.0.1'!$F$18,0)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110.79644266666666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Dados'!G47="A",'1.0.1'!D61*'1.0.1'!$E$18,0)</f>
        <v>0</v>
      </c>
      <c r="F61" s="303">
        <f>IF(' Banco de Dados'!H47="A",'1.0.1'!D61*'1.0.1'!$F$18,0)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Dados'!G48="A",'1.0.1'!D62*'1.0.1'!$E$18,0)</f>
        <v>0</v>
      </c>
      <c r="F62" s="303">
        <f>IF(' Banco de Dados'!H48="A",'1.0.1'!D62*'1.0.1'!$F$18,0)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Dados'!G49="A",'1.0.1'!D63*'1.0.1'!$E$18,0)</f>
        <v>0</v>
      </c>
      <c r="F63" s="303">
        <f>IF(' Banco de Dados'!H49="A",'1.0.1'!D63*'1.0.1'!$F$18,0)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Dados'!G50="A",'1.0.1'!D64*'1.0.1'!$E$18,0)</f>
        <v>0</v>
      </c>
      <c r="F64" s="303">
        <f>IF(' Banco de Dados'!H50="A",'1.0.1'!D64*'1.0.1'!$F$18,0)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Dados'!G51="A",'1.0.1'!D65*'1.0.1'!$E$18,0)</f>
        <v>0</v>
      </c>
      <c r="F65" s="305">
        <f>IF(' Banco de Dados'!H51="A",'1.0.1'!D65*'1.0.1'!$F$18,0)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697.83280495506381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J68" s="5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J69" s="5"/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J70" s="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/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L71" s="2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/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4</v>
      </c>
      <c r="E73" s="196">
        <f>' EPI - EPC - Ferramentas'!D8</f>
        <v>9.8000000000000007</v>
      </c>
      <c r="F73" s="197"/>
      <c r="G73" s="196">
        <f>' EPI - EPC - Ferramentas'!F8</f>
        <v>1.6333333333333335</v>
      </c>
      <c r="H73" s="222" t="s">
        <v>113</v>
      </c>
      <c r="I73" s="608">
        <f t="shared" si="5"/>
        <v>6.5333333333333341</v>
      </c>
      <c r="J73" s="5"/>
      <c r="K73" s="94"/>
      <c r="O73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/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O74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/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O75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/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O76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4.1100000000000003</v>
      </c>
      <c r="E77" s="196">
        <f>' EPI - EPC - Ferramentas'!D12</f>
        <v>15.50775</v>
      </c>
      <c r="F77" s="197"/>
      <c r="G77" s="196">
        <f>' EPI - EPC - Ferramentas'!F12</f>
        <v>5.1692499999999999</v>
      </c>
      <c r="H77" s="222" t="s">
        <v>113</v>
      </c>
      <c r="I77" s="608">
        <f t="shared" si="5"/>
        <v>21.245617500000002</v>
      </c>
      <c r="J77" s="5"/>
      <c r="K77" s="94"/>
      <c r="O77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4</v>
      </c>
      <c r="E78" s="196">
        <f>' EPI - EPC - Ferramentas'!D13</f>
        <v>8.5</v>
      </c>
      <c r="F78" s="197"/>
      <c r="G78" s="196">
        <f>' EPI - EPC - Ferramentas'!F13</f>
        <v>1.4166666666666667</v>
      </c>
      <c r="H78" s="222" t="s">
        <v>113</v>
      </c>
      <c r="I78" s="608">
        <f t="shared" si="5"/>
        <v>5.666666666666667</v>
      </c>
      <c r="J78" s="5"/>
      <c r="K78" s="94"/>
      <c r="O78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/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O79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/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O80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/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O81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/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O8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4</v>
      </c>
      <c r="E83" s="196">
        <f>' EPI - EPC - Ferramentas'!D18</f>
        <v>3.8</v>
      </c>
      <c r="F83" s="197"/>
      <c r="G83" s="196">
        <f>' EPI - EPC - Ferramentas'!F18</f>
        <v>22.8</v>
      </c>
      <c r="H83" s="222" t="s">
        <v>113</v>
      </c>
      <c r="I83" s="608">
        <f t="shared" si="5"/>
        <v>91.2</v>
      </c>
      <c r="J83" s="5"/>
      <c r="K83" s="94"/>
      <c r="O83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/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O84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4</v>
      </c>
      <c r="E85" s="196">
        <f>' EPI - EPC - Ferramentas'!D20</f>
        <v>6.8</v>
      </c>
      <c r="F85" s="197"/>
      <c r="G85" s="196">
        <f>' EPI - EPC - Ferramentas'!F20</f>
        <v>6.8</v>
      </c>
      <c r="H85" s="222" t="s">
        <v>113</v>
      </c>
      <c r="I85" s="608">
        <f t="shared" si="5"/>
        <v>27.2</v>
      </c>
      <c r="J85" s="5"/>
      <c r="K85" s="94"/>
      <c r="O85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4</v>
      </c>
      <c r="E86" s="196">
        <f>' EPI - EPC - Ferramentas'!D21</f>
        <v>11</v>
      </c>
      <c r="F86" s="197"/>
      <c r="G86" s="196">
        <f>' EPI - EPC - Ferramentas'!F21</f>
        <v>11</v>
      </c>
      <c r="H86" s="222" t="s">
        <v>113</v>
      </c>
      <c r="I86" s="608">
        <f t="shared" si="5"/>
        <v>44</v>
      </c>
      <c r="J86" s="5"/>
      <c r="K86" s="94"/>
      <c r="O86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/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O87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/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O88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4</v>
      </c>
      <c r="E89" s="196">
        <f>' EPI - EPC - Ferramentas'!D24</f>
        <v>16</v>
      </c>
      <c r="F89" s="197"/>
      <c r="G89" s="196">
        <f>' EPI - EPC - Ferramentas'!F24</f>
        <v>5.333333333333333</v>
      </c>
      <c r="H89" s="222" t="s">
        <v>113</v>
      </c>
      <c r="I89" s="608">
        <f t="shared" si="5"/>
        <v>21.333333333333332</v>
      </c>
      <c r="J89" s="5"/>
      <c r="K89" s="94"/>
      <c r="O89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/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O90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/>
      <c r="G91" s="196">
        <f>' EPI - EPC - Ferramentas'!F26</f>
        <v>4</v>
      </c>
      <c r="H91" s="222"/>
      <c r="I91" s="608">
        <f t="shared" si="5"/>
        <v>0</v>
      </c>
      <c r="J91" s="5"/>
      <c r="K91" s="94"/>
      <c r="O91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/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O9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4</v>
      </c>
      <c r="E93" s="196">
        <f>' EPI - EPC - Ferramentas'!D28</f>
        <v>1.8</v>
      </c>
      <c r="F93" s="197"/>
      <c r="G93" s="196">
        <f>' EPI - EPC - Ferramentas'!F28</f>
        <v>10.8</v>
      </c>
      <c r="H93" s="222" t="s">
        <v>113</v>
      </c>
      <c r="I93" s="608">
        <f t="shared" si="5"/>
        <v>43.2</v>
      </c>
      <c r="J93" s="5"/>
      <c r="K93" s="94"/>
      <c r="O93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4.1100000000000003</v>
      </c>
      <c r="E94" s="196">
        <f>' EPI - EPC - Ferramentas'!D29</f>
        <v>13</v>
      </c>
      <c r="F94" s="197"/>
      <c r="G94" s="196">
        <f>' EPI - EPC - Ferramentas'!F29</f>
        <v>13</v>
      </c>
      <c r="H94" s="222" t="s">
        <v>113</v>
      </c>
      <c r="I94" s="608">
        <f t="shared" si="5"/>
        <v>53.430000000000007</v>
      </c>
      <c r="J94" s="5"/>
      <c r="K94" s="94"/>
      <c r="O94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/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O95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4.1100000000000003</v>
      </c>
      <c r="E96" s="196">
        <f>' EPI - EPC - Ferramentas'!D31</f>
        <v>43</v>
      </c>
      <c r="F96" s="197"/>
      <c r="G96" s="196">
        <f>' EPI - EPC - Ferramentas'!F31</f>
        <v>14.333333333333334</v>
      </c>
      <c r="H96" s="222" t="s">
        <v>113</v>
      </c>
      <c r="I96" s="608">
        <f>IF(H96="a",G96*D96,0)</f>
        <v>58.910000000000004</v>
      </c>
      <c r="J96" s="5"/>
      <c r="K96" s="94"/>
      <c r="L96" s="2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372.71895083333339</v>
      </c>
      <c r="J97" s="5"/>
      <c r="K97" s="145"/>
      <c r="L97" s="2"/>
      <c r="P97"/>
      <c r="Q97"/>
    </row>
    <row r="98" spans="2:17">
      <c r="F98" s="7"/>
      <c r="G98" s="4"/>
      <c r="H98" s="4"/>
      <c r="I98" s="4"/>
      <c r="J98" s="5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J99" s="5"/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J100" s="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5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5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5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5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5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5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5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5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5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5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5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5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5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5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5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5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5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5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5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5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5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5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5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5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5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5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5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5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5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5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5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5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5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5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5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5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5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5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J120" s="5"/>
      <c r="K120" s="145"/>
      <c r="L120" s="2"/>
      <c r="P120"/>
      <c r="Q120"/>
    </row>
    <row r="121" spans="2:17">
      <c r="F121" s="7"/>
      <c r="G121" s="4"/>
      <c r="H121" s="4"/>
      <c r="I121" s="4"/>
      <c r="J121" s="5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J122" s="5"/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J123" s="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J124" s="5"/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0.5</v>
      </c>
      <c r="J125" s="5"/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26</v>
      </c>
      <c r="J126" s="5"/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3.75</v>
      </c>
      <c r="J127" s="5"/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0.59166666666666667</v>
      </c>
      <c r="J128" s="5"/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15</v>
      </c>
      <c r="J129" s="5"/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</v>
      </c>
      <c r="J130" s="5"/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2.5</v>
      </c>
      <c r="J131" s="5"/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2.6</v>
      </c>
      <c r="J132" s="5"/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7.45</v>
      </c>
      <c r="J133" s="5"/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1.7</v>
      </c>
      <c r="J134" s="5"/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0.9</v>
      </c>
      <c r="J135" s="5"/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5</v>
      </c>
      <c r="J136" s="5"/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4.9666666666666668</v>
      </c>
      <c r="J137" s="5"/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1.7399999999999998</v>
      </c>
      <c r="J138" s="5"/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4.05</v>
      </c>
      <c r="J139" s="5"/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1.6</v>
      </c>
      <c r="J140" s="5"/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7.166666666666667</v>
      </c>
      <c r="J141" s="5"/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2.2833333333333332</v>
      </c>
      <c r="J142" s="5"/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3.3</v>
      </c>
      <c r="J143" s="5"/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15.833333333333334</v>
      </c>
      <c r="J144" s="5"/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6.2333333333333334</v>
      </c>
      <c r="J145" s="5"/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J146" s="5"/>
      <c r="O146"/>
      <c r="P146"/>
      <c r="Q146"/>
    </row>
    <row r="147" spans="2:17">
      <c r="F147" s="7"/>
      <c r="G147" s="4"/>
      <c r="H147" s="4"/>
      <c r="I147" s="4"/>
      <c r="J147" s="5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5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5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4.1100000000000003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179.607</v>
      </c>
      <c r="J150" s="5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5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5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5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4.1100000000000003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1972.8000000000002</v>
      </c>
      <c r="J154" s="5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5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5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2152.4070000000002</v>
      </c>
      <c r="J157" s="5"/>
      <c r="K157" s="94"/>
      <c r="L157" s="2"/>
      <c r="P157"/>
      <c r="Q157"/>
    </row>
    <row r="158" spans="2:17">
      <c r="F158" s="7"/>
      <c r="G158" s="4"/>
      <c r="I158" s="4"/>
      <c r="J158" s="5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5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5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>
        <v>1</v>
      </c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15623.818930378789</v>
      </c>
      <c r="J161" s="5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5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5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609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5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5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609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5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5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5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5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5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5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5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5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5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5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5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5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15623.818930378789</v>
      </c>
      <c r="J180" s="5"/>
      <c r="K180" s="94"/>
      <c r="L180" s="2"/>
      <c r="P180"/>
      <c r="Q180"/>
    </row>
    <row r="181" spans="2:17">
      <c r="F181" s="7"/>
      <c r="G181" s="4"/>
      <c r="H181" s="4"/>
      <c r="I181" s="4"/>
      <c r="J181" s="5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J182" s="5"/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J183" s="5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10.275</v>
      </c>
      <c r="J184" s="5"/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378.12</v>
      </c>
      <c r="J185" s="5"/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4.1100000000000003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16.440000000000001</v>
      </c>
      <c r="J186" s="5"/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425.38500000000005</v>
      </c>
      <c r="J187" s="5"/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J188" s="5"/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J189" s="5"/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J190" s="5"/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4.1100000000000003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1.0275000000000001E-2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830.23027500000001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31982.994138558832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3022.3143659202956</v>
      </c>
      <c r="J196" s="71"/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2633.7310903019716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658.43277257549289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237.03579812717743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895.46857070267038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466.29993074198848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2016.3154412639685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2158.7959756573541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4641.4113476633111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43175.919513147077</v>
      </c>
      <c r="J212" s="71">
        <f>I212-I194</f>
        <v>11192.925374588245</v>
      </c>
      <c r="K212" s="645">
        <f>J212/I194</f>
        <v>0.34996490091257615</v>
      </c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518111.03415776492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43175.919513147077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1877.2138918759599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234.65173648449499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16</v>
      </c>
      <c r="F221" s="808" t="str">
        <f>CONCATENATE(I224,"/","dia")</f>
        <v>ton/dia</v>
      </c>
      <c r="G221" s="808"/>
      <c r="H221" s="808"/>
      <c r="I221" s="597">
        <f>H217/E221</f>
        <v>117.32586824224749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117.32586824224749</v>
      </c>
      <c r="I224" s="597" t="str">
        <f>'Planilha Básica - Lixo'!D13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B182:B183"/>
    <mergeCell ref="C182:C183"/>
    <mergeCell ref="D182:D183"/>
    <mergeCell ref="E182:E183"/>
    <mergeCell ref="F182:F183"/>
    <mergeCell ref="H159:H160"/>
    <mergeCell ref="I159:I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125:H145 H150:H156 H101:H119 H71:H96 G184:H190">
    <cfRule type="cellIs" dxfId="14" priority="2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9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Lixo'!C14</f>
        <v>Coleta Manual e Transporte de Resíduos Sólidos (Inerte)</v>
      </c>
      <c r="E8" s="31"/>
      <c r="F8" s="31"/>
      <c r="G8" s="21"/>
      <c r="H8" s="21"/>
      <c r="I8" s="603" t="str">
        <f>'Planilha Básica - Lixo'!A14</f>
        <v>1.0.2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Dados'!G9="A",'1.0.2'!D19*'1.0.2'!$E$18,0)</f>
        <v>0</v>
      </c>
      <c r="F19" s="196">
        <f>IF(' Banco de Dados'!H9="A",'1.0.2'!D19*'1.0.2'!$F$18,0)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Dados'!G10="A",'1.0.2'!D20*'1.0.2'!$E$18,0)</f>
        <v>0</v>
      </c>
      <c r="F20" s="196">
        <f>IF(' Banco de Dados'!H10="A",'1.0.2'!D20*'1.0.2'!$F$18,0)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Dados'!G11="A",'1.0.2'!D21*'1.0.2'!$E$18,0)</f>
        <v>0</v>
      </c>
      <c r="F21" s="196">
        <f>IF(' Banco de Dados'!H11="A",'1.0.2'!D21*'1.0.2'!$F$18,0)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Dados'!G12="A",'1.0.2'!D22*'1.0.2'!$E$18,0)</f>
        <v>0</v>
      </c>
      <c r="F22" s="196">
        <f>IF(' Banco de Dados'!H12="A",'1.0.2'!D22*'1.0.2'!$F$18,0)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Dados'!G13="A",'1.0.2'!D23*'1.0.2'!$E$18,0)</f>
        <v>0</v>
      </c>
      <c r="F23" s="196">
        <f>IF(' Banco de Dados'!H13="A",'1.0.2'!D23*'1.0.2'!$F$18,0)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Dados'!G14="A",'1.0.2'!D24*'1.0.2'!$E$18,0)</f>
        <v>422.28400000000005</v>
      </c>
      <c r="F24" s="196">
        <f>IF(' Banco de Dados'!H14="A",'1.0.2'!D24*'1.0.2'!$F$18,0)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Dados'!G15="A",'1.0.2'!D25*'1.0.2'!$E$18,0)</f>
        <v>422.28400000000005</v>
      </c>
      <c r="F25" s="196">
        <f>IF(' Banco de Dados'!H15="A",'1.0.2'!D25*'1.0.2'!$F$18,0)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Dados'!G16="A",'1.0.2'!D26*'1.0.2'!$E$18,0)</f>
        <v>422.28400000000005</v>
      </c>
      <c r="F26" s="196">
        <f>IF(' Banco de Dados'!H16="A",'1.0.2'!D26*'1.0.2'!$F$18,0)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Dados'!G17="A",'1.0.2'!D27*'1.0.2'!$E$18,0)</f>
        <v>422.28400000000005</v>
      </c>
      <c r="F27" s="196">
        <f>IF(' Banco de Dados'!H17="A",'1.0.2'!D27*'1.0.2'!$F$18,0)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693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v>2</v>
      </c>
      <c r="D28" s="196">
        <f>IF($I$12="X",' Banco de Dados'!D18,IF($I$12="XX",' Banco de Dados'!E18,IF($I$12="XXX",' Banco de Dados'!F18,0)))</f>
        <v>1055.71</v>
      </c>
      <c r="E28" s="196">
        <f>IF(' Banco de Dados'!G18="A",'1.0.2'!D28*'1.0.2'!$E$18,0)</f>
        <v>422.28400000000005</v>
      </c>
      <c r="F28" s="196">
        <f>IF(' Banco de Dados'!H18="A",'1.0.2'!D28*'1.0.2'!$F$18,0)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5458.5492494225782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Dados'!G19="A",'1.0.2'!D29*'1.0.2'!$E$18,0)</f>
        <v>0</v>
      </c>
      <c r="F29" s="196">
        <f>IF(' Banco de Dados'!H19="A",'1.0.2'!D29*'1.0.2'!$F$18,0)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Dados'!G20="A",'1.0.2'!D30*'1.0.2'!$E$18,0)</f>
        <v>0</v>
      </c>
      <c r="F30" s="196">
        <f>IF(' Banco de Dados'!H20="A",'1.0.2'!D30*'1.0.2'!$F$18,0)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Dados'!G21="A",'1.0.2'!D31*'1.0.2'!$E$18,0)</f>
        <v>411.07600000000002</v>
      </c>
      <c r="F31" s="196">
        <f>IF(' Banco de Dados'!H21="A",'1.0.2'!D31*'1.0.2'!$F$18,0)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Dados'!G22="A",'1.0.2'!D32*'1.0.2'!$E$18,0)</f>
        <v>0</v>
      </c>
      <c r="F32" s="196">
        <f>IF(' Banco de Dados'!H22="A",'1.0.2'!D32*'1.0.2'!$F$18,0)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Dados'!G23="A",'1.0.2'!D33*'1.0.2'!$E$18,0)</f>
        <v>0</v>
      </c>
      <c r="F33" s="196">
        <f>IF(' Banco de Dados'!H23="A",'1.0.2'!D33*'1.0.2'!$F$18,0)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Dados'!G24="A",'1.0.2'!D34*'1.0.2'!$E$18,0)</f>
        <v>0</v>
      </c>
      <c r="F34" s="196">
        <f>IF(' Banco de Dados'!H24="A",'1.0.2'!D34*'1.0.2'!$F$18,0)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Dados'!G25="A",'1.0.2'!D35*'1.0.2'!$E$18,0)</f>
        <v>0</v>
      </c>
      <c r="F35" s="196">
        <f>IF(' Banco de Dados'!H25="A",'1.0.2'!D35*'1.0.2'!$F$18,0)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Dados'!G26="A",'1.0.2'!D36*'1.0.2'!$E$18,0)</f>
        <v>0</v>
      </c>
      <c r="F36" s="196">
        <f>IF(' Banco de Dados'!H26="A",'1.0.2'!D36*'1.0.2'!$F$18,0)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Dados'!G27="A",'1.0.2'!D37*'1.0.2'!$E$18,0)</f>
        <v>0</v>
      </c>
      <c r="F37" s="196">
        <f>IF(' Banco de Dados'!H27="A",'1.0.2'!D37*'1.0.2'!$F$18,0)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Dados'!G28="A",'1.0.2'!D38*'1.0.2'!$E$18,0)</f>
        <v>0</v>
      </c>
      <c r="F38" s="196">
        <f>IF(' Banco de Dados'!H28="A",'1.0.2'!D38*'1.0.2'!$F$18,0)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>
        <v>1</v>
      </c>
      <c r="D39" s="196">
        <f>IF($I$12="X",' Banco de Dados'!D29,IF($I$12="XX",' Banco de Dados'!E29,IF($I$12="XXX",' Banco de Dados'!F29,0)))</f>
        <v>2165.0500000000002</v>
      </c>
      <c r="E39" s="196">
        <f>IF(' Banco de Dados'!G29="A",'1.0.2'!D39*'1.0.2'!$E$18,0)</f>
        <v>0</v>
      </c>
      <c r="F39" s="196">
        <f>IF(' Banco de Dados'!H29="A",'1.0.2'!D39*'1.0.2'!$F$18,0)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3997.9973032577782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Dados'!G30="A",'1.0.2'!D40*'1.0.2'!$E$18,0)</f>
        <v>0</v>
      </c>
      <c r="F40" s="196">
        <f>IF(' Banco de Dados'!H30="A",'1.0.2'!D40*'1.0.2'!$F$18,0)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Dados'!G31="A",'1.0.2'!D41*'1.0.2'!$E$18,0)</f>
        <v>0</v>
      </c>
      <c r="F41" s="196">
        <f>IF(' Banco de Dados'!H31="A",'1.0.2'!D41*'1.0.2'!$F$18,0)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Dados'!G32="A",'1.0.2'!D42*'1.0.2'!$E$18,0)</f>
        <v>0</v>
      </c>
      <c r="F42" s="196">
        <f>IF(' Banco de Dados'!H32="A",'1.0.2'!D42*'1.0.2'!$F$18,0)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Dados'!G33="A",'1.0.2'!D43*'1.0.2'!$E$18,0)</f>
        <v>0</v>
      </c>
      <c r="F43" s="196">
        <f>IF(' Banco de Dados'!H33="A",'1.0.2'!D43*'1.0.2'!$F$18,0)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Dados'!G34="A",'1.0.2'!D44*'1.0.2'!$E$18,0)</f>
        <v>0</v>
      </c>
      <c r="F44" s="196">
        <f>IF(' Banco de Dados'!H34="A",'1.0.2'!D44*'1.0.2'!$F$18,0)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Dados'!G35="A",'1.0.2'!D45*'1.0.2'!$E$18,0)</f>
        <v>0</v>
      </c>
      <c r="F45" s="196">
        <f>IF(' Banco de Dados'!H35="A",'1.0.2'!D45*'1.0.2'!$F$18,0)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Dados'!G36="A",'1.0.2'!D46*'1.0.2'!$E$18,0)</f>
        <v>0</v>
      </c>
      <c r="F46" s="196">
        <f>IF(' Banco de Dados'!H36="A",'1.0.2'!D46*'1.0.2'!$F$18,0)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Dados'!G37="A",'1.0.2'!D47*'1.0.2'!$E$18,0)</f>
        <v>0</v>
      </c>
      <c r="F47" s="196">
        <f>IF(' Banco de Dados'!H37="A",'1.0.2'!D47*'1.0.2'!$F$18,0)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Dados'!G38="A",'1.0.2'!D48*'1.0.2'!$E$18,0)</f>
        <v>0</v>
      </c>
      <c r="F48" s="196">
        <f>IF(' Banco de Dados'!H38="A",'1.0.2'!D48*'1.0.2'!$F$18,0)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Dados'!G39="A",'1.0.2'!D49*'1.0.2'!$E$18,0)</f>
        <v>0</v>
      </c>
      <c r="F49" s="196">
        <f>IF(' Banco de Dados'!H39="A",'1.0.2'!D49*'1.0.2'!$F$18,0)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Dados'!G40="A",'1.0.2'!D50*'1.0.2'!$E$18,0)</f>
        <v>0</v>
      </c>
      <c r="F50" s="196">
        <f>IF(' Banco de Dados'!H40="A",'1.0.2'!D50*'1.0.2'!$F$18,0)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Dados'!G41="A",'1.0.2'!D51*'1.0.2'!$E$18,0)</f>
        <v>0</v>
      </c>
      <c r="F51" s="196">
        <f>IF(' Banco de Dados'!H41="A",'1.0.2'!D51*'1.0.2'!$F$18,0)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Dados'!G42="A",'1.0.2'!D52*'1.0.2'!$E$18,0)</f>
        <v>0</v>
      </c>
      <c r="F52" s="196">
        <f>IF(' Banco de Dados'!H42="A",'1.0.2'!D52*'1.0.2'!$F$18,0)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Dados'!G43="A",'1.0.2'!D53*'1.0.2'!$E$18,0)</f>
        <v>0</v>
      </c>
      <c r="F53" s="196">
        <f>IF(' Banco de Dados'!H43="A",'1.0.2'!D53*'1.0.2'!$F$18,0)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Dados'!G44="A",'1.0.2'!D54*'1.0.2'!$E$18,0)</f>
        <v>395.072</v>
      </c>
      <c r="F54" s="196">
        <f>IF(' Banco de Dados'!H44="A",'1.0.2'!D54*'1.0.2'!$F$18,0)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9456.5465526803564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Dados'!G46="A",'1.0.2'!D60*'1.0.2'!$E$18,0)</f>
        <v>0</v>
      </c>
      <c r="F60" s="301">
        <f>IF(' Banco de Dados'!H46="A",'1.0.2'!D60*'1.0.2'!$F$18,0)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83.097331999999994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Dados'!G47="A",'1.0.2'!D61*'1.0.2'!$E$18,0)</f>
        <v>0</v>
      </c>
      <c r="F61" s="303">
        <f>IF(' Banco de Dados'!H47="A",'1.0.2'!D61*'1.0.2'!$F$18,0)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Dados'!G48="A",'1.0.2'!D62*'1.0.2'!$E$18,0)</f>
        <v>0</v>
      </c>
      <c r="F62" s="303">
        <f>IF(' Banco de Dados'!H48="A",'1.0.2'!D62*'1.0.2'!$F$18,0)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Dados'!G49="A",'1.0.2'!D63*'1.0.2'!$E$18,0)</f>
        <v>0</v>
      </c>
      <c r="F63" s="303">
        <f>IF(' Banco de Dados'!H49="A",'1.0.2'!D63*'1.0.2'!$F$18,0)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Dados'!G50="A",'1.0.2'!D64*'1.0.2'!$E$18,0)</f>
        <v>0</v>
      </c>
      <c r="F64" s="303">
        <f>IF(' Banco de Dados'!H50="A",'1.0.2'!D64*'1.0.2'!$F$18,0)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Dados'!G51="A",'1.0.2'!D65*'1.0.2'!$E$18,0)</f>
        <v>0</v>
      </c>
      <c r="F65" s="305">
        <f>IF(' Banco de Dados'!H51="A",'1.0.2'!D65*'1.0.2'!$F$18,0)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53.764804777320002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523.37460371629777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3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4.9000000000000004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15.934213124999999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3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4.25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3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68.400000000000006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20.399999999999999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3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33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3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16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3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32.400000000000006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40.072499999999998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44.182500000000005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279.539213125</v>
      </c>
      <c r="J97" s="94"/>
      <c r="K97" s="145"/>
      <c r="L97" s="2"/>
      <c r="P97"/>
      <c r="Q97"/>
    </row>
    <row r="98" spans="2:17">
      <c r="F98" s="7"/>
      <c r="G98" s="616"/>
      <c r="H98" s="616"/>
      <c r="I98" s="616"/>
      <c r="O98"/>
      <c r="P98"/>
      <c r="Q98"/>
    </row>
    <row r="99" spans="2:17" ht="12.75" customHeight="1">
      <c r="B99" s="802" t="s">
        <v>0</v>
      </c>
      <c r="C99" s="614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615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2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33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2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113</v>
      </c>
      <c r="I106" s="199">
        <f t="shared" si="8"/>
        <v>1.9666666666666668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2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4.333333333333333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69.63333333333334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0.375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19.5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2.8125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0.44374999999999998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11.25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0.75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1.875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1.9500000000000002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5.5875000000000004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1.2749999999999999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0.67500000000000004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3.75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3.7250000000000001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1.3049999999999997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3.0374999999999996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1.2000000000000002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5.375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1.7124999999999999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2.4749999999999996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11.875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4.6749999999999998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3.0825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134.70524999999998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3.0825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3.0825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3.0825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1479.6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3.0825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1614.3052499999999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>
        <v>1</v>
      </c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13384.563128310489</v>
      </c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13384.563128310489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7.7062499999999998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283.58999999999997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3.0825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12.33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319.03874999999999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3.0825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7.7062500000000004E-3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622.67270624999992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26040.758537415473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2460.7877013055281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2144.4007111376741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536.10017778441852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192.99606400239065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729.09624178680917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379.66438820142429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1641.6969378709734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1757.70550093252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3779.0668270049177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35154.110018650397</v>
      </c>
      <c r="J212" s="71">
        <f>I212-I194</f>
        <v>9113.351481234924</v>
      </c>
      <c r="K212" s="645">
        <f>J212/I194</f>
        <v>0.34996490091257604</v>
      </c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421849.3202238048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35154.110018650397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1528.4395660282783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191.05494575353478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15</v>
      </c>
      <c r="F221" s="808" t="str">
        <f>CONCATENATE(I224,"/","dia")</f>
        <v>ton/dia</v>
      </c>
      <c r="G221" s="808"/>
      <c r="H221" s="808"/>
      <c r="I221" s="597">
        <f>H217/E221</f>
        <v>101.89597106855189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101.89597106855189</v>
      </c>
      <c r="I224" s="597" t="str">
        <f>'Planilha Básica - Lixo'!D14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3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3" header="0.35433070866141736" footer="0.18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8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Lixo'!C15</f>
        <v>Coleta Mecanizada e Transporte de Resíduos Sólidos (Inerte):</v>
      </c>
      <c r="E8" s="31"/>
      <c r="F8" s="31"/>
      <c r="G8" s="21"/>
      <c r="H8" s="21"/>
      <c r="I8" s="603" t="str">
        <f>'Planilha Básica - Lixo'!A15</f>
        <v>1.0.3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Dados'!G9="A",'1.0.3'!D19*'1.0.3'!$E$18,0)</f>
        <v>0</v>
      </c>
      <c r="F19" s="196">
        <f>IF(' Banco de Dados'!H9="A",'1.0.3'!D19*'1.0.3'!$F$18,0)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Dados'!G10="A",'1.0.3'!D20*'1.0.3'!$E$18,0)</f>
        <v>0</v>
      </c>
      <c r="F20" s="196">
        <f>IF(' Banco de Dados'!H10="A",'1.0.3'!D20*'1.0.3'!$F$18,0)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Dados'!G11="A",'1.0.3'!D21*'1.0.3'!$E$18,0)</f>
        <v>0</v>
      </c>
      <c r="F21" s="196">
        <f>IF(' Banco de Dados'!H11="A",'1.0.3'!D21*'1.0.3'!$F$18,0)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2</v>
      </c>
      <c r="D22" s="196">
        <f>IF($I$12="X",' Banco de Dados'!D12,IF($I$12="XX",' Banco de Dados'!E12,IF($I$12="XXX",' Banco de Dados'!F12,0)))</f>
        <v>1027.69</v>
      </c>
      <c r="E22" s="196">
        <f>IF(' Banco de Dados'!G12="A",'1.0.3'!D22*'1.0.3'!$E$18,0)</f>
        <v>0</v>
      </c>
      <c r="F22" s="196">
        <f>IF(' Banco de Dados'!H12="A",'1.0.3'!D22*'1.0.3'!$F$18,0)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3795.4798721368893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Dados'!G13="A",'1.0.3'!D23*'1.0.3'!$E$18,0)</f>
        <v>0</v>
      </c>
      <c r="F23" s="196">
        <f>IF(' Banco de Dados'!H13="A",'1.0.3'!D23*'1.0.3'!$F$18,0)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Dados'!G14="A",'1.0.3'!D24*'1.0.3'!$E$18,0)</f>
        <v>422.28400000000005</v>
      </c>
      <c r="F24" s="196">
        <f>IF(' Banco de Dados'!H14="A",'1.0.3'!D24*'1.0.3'!$F$18,0)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Dados'!G15="A",'1.0.3'!D25*'1.0.3'!$E$18,0)</f>
        <v>422.28400000000005</v>
      </c>
      <c r="F25" s="196">
        <f>IF(' Banco de Dados'!H15="A",'1.0.3'!D25*'1.0.3'!$F$18,0)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Dados'!G16="A",'1.0.3'!D26*'1.0.3'!$E$18,0)</f>
        <v>422.28400000000005</v>
      </c>
      <c r="F26" s="196">
        <f>IF(' Banco de Dados'!H16="A",'1.0.3'!D26*'1.0.3'!$F$18,0)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Dados'!G17="A",'1.0.3'!D27*'1.0.3'!$E$18,0)</f>
        <v>422.28400000000005</v>
      </c>
      <c r="F27" s="196">
        <f>IF(' Banco de Dados'!H17="A",'1.0.3'!D27*'1.0.3'!$F$18,0)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f>C43*(6/3)</f>
        <v>2</v>
      </c>
      <c r="D28" s="196">
        <f>IF($I$12="X",' Banco de Dados'!D18,IF($I$12="XX",' Banco de Dados'!E18,IF($I$12="XXX",' Banco de Dados'!F18,0)))</f>
        <v>1055.71</v>
      </c>
      <c r="E28" s="196">
        <f>IF(' Banco de Dados'!G18="A",'1.0.3'!D28*'1.0.3'!$E$18,0)</f>
        <v>422.28400000000005</v>
      </c>
      <c r="F28" s="196">
        <f>IF(' Banco de Dados'!H18="A",'1.0.3'!D28*'1.0.3'!$F$18,0)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5458.5492494225782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Dados'!G19="A",'1.0.3'!D29*'1.0.3'!$E$18,0)</f>
        <v>0</v>
      </c>
      <c r="F29" s="196">
        <f>IF(' Banco de Dados'!H19="A",'1.0.3'!D29*'1.0.3'!$F$18,0)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Dados'!G20="A",'1.0.3'!D30*'1.0.3'!$E$18,0)</f>
        <v>0</v>
      </c>
      <c r="F30" s="196">
        <f>IF(' Banco de Dados'!H20="A",'1.0.3'!D30*'1.0.3'!$F$18,0)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Dados'!G21="A",'1.0.3'!D31*'1.0.3'!$E$18,0)</f>
        <v>411.07600000000002</v>
      </c>
      <c r="F31" s="196">
        <f>IF(' Banco de Dados'!H21="A",'1.0.3'!D31*'1.0.3'!$F$18,0)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Dados'!G22="A",'1.0.3'!D32*'1.0.3'!$E$18,0)</f>
        <v>0</v>
      </c>
      <c r="F32" s="196">
        <f>IF(' Banco de Dados'!H22="A",'1.0.3'!D32*'1.0.3'!$F$18,0)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Dados'!G23="A",'1.0.3'!D33*'1.0.3'!$E$18,0)</f>
        <v>0</v>
      </c>
      <c r="F33" s="196">
        <f>IF(' Banco de Dados'!H23="A",'1.0.3'!D33*'1.0.3'!$F$18,0)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Dados'!G24="A",'1.0.3'!D34*'1.0.3'!$E$18,0)</f>
        <v>0</v>
      </c>
      <c r="F34" s="196">
        <f>IF(' Banco de Dados'!H24="A",'1.0.3'!D34*'1.0.3'!$F$18,0)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Dados'!G25="A",'1.0.3'!D35*'1.0.3'!$E$18,0)</f>
        <v>0</v>
      </c>
      <c r="F35" s="196">
        <f>IF(' Banco de Dados'!H25="A",'1.0.3'!D35*'1.0.3'!$F$18,0)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Dados'!G26="A",'1.0.3'!D36*'1.0.3'!$E$18,0)</f>
        <v>0</v>
      </c>
      <c r="F36" s="196">
        <f>IF(' Banco de Dados'!H26="A",'1.0.3'!D36*'1.0.3'!$F$18,0)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Dados'!G27="A",'1.0.3'!D37*'1.0.3'!$E$18,0)</f>
        <v>0</v>
      </c>
      <c r="F37" s="196">
        <f>IF(' Banco de Dados'!H27="A",'1.0.3'!D37*'1.0.3'!$F$18,0)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f>C43*(10/3)</f>
        <v>3.3333333333333335</v>
      </c>
      <c r="D38" s="196">
        <f>IF($I$12="X",' Banco de Dados'!D28,IF($I$12="XX",' Banco de Dados'!E28,IF($I$12="XXX",' Banco de Dados'!F28,0)))</f>
        <v>2165.0500000000002</v>
      </c>
      <c r="E38" s="196">
        <f>IF(' Banco de Dados'!G28="A",'1.0.3'!D38*'1.0.3'!$E$18,0)</f>
        <v>0</v>
      </c>
      <c r="F38" s="196">
        <f>IF(' Banco de Dados'!H28="A",'1.0.3'!D38*'1.0.3'!$F$18,0)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13326.657677525927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Dados'!G29="A",'1.0.3'!D39*'1.0.3'!$E$18,0)</f>
        <v>0</v>
      </c>
      <c r="F39" s="196">
        <f>IF(' Banco de Dados'!H29="A",'1.0.3'!D39*'1.0.3'!$F$18,0)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Dados'!G30="A",'1.0.3'!D40*'1.0.3'!$E$18,0)</f>
        <v>0</v>
      </c>
      <c r="F40" s="196">
        <f>IF(' Banco de Dados'!H30="A",'1.0.3'!D40*'1.0.3'!$F$18,0)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Dados'!G31="A",'1.0.3'!D41*'1.0.3'!$E$18,0)</f>
        <v>0</v>
      </c>
      <c r="F41" s="196">
        <f>IF(' Banco de Dados'!H31="A",'1.0.3'!D41*'1.0.3'!$F$18,0)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Dados'!G32="A",'1.0.3'!D42*'1.0.3'!$E$18,0)</f>
        <v>0</v>
      </c>
      <c r="F42" s="196">
        <f>IF(' Banco de Dados'!H32="A",'1.0.3'!D42*'1.0.3'!$F$18,0)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>
        <v>1</v>
      </c>
      <c r="D43" s="196">
        <f>IF($I$12="X",' Banco de Dados'!D33,IF($I$12="XX",' Banco de Dados'!E33,IF($I$12="XXX",' Banco de Dados'!F33,0)))</f>
        <v>2165.0500000000002</v>
      </c>
      <c r="E43" s="196">
        <f>IF(' Banco de Dados'!G33="A",'1.0.3'!D43*'1.0.3'!$E$18,0)</f>
        <v>0</v>
      </c>
      <c r="F43" s="196">
        <f>IF(' Banco de Dados'!H33="A",'1.0.3'!D43*'1.0.3'!$F$18,0)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3997.9973032577782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Dados'!G34="A",'1.0.3'!D44*'1.0.3'!$E$18,0)</f>
        <v>0</v>
      </c>
      <c r="F44" s="196">
        <f>IF(' Banco de Dados'!H34="A",'1.0.3'!D44*'1.0.3'!$F$18,0)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>
        <v>2</v>
      </c>
      <c r="D45" s="196">
        <f>IF($I$12="X",' Banco de Dados'!D35,IF($I$12="XX",' Banco de Dados'!E35,IF($I$12="XXX",' Banco de Dados'!F35,0)))</f>
        <v>2165.0500000000002</v>
      </c>
      <c r="E45" s="196">
        <f>IF(' Banco de Dados'!G35="A",'1.0.3'!D45*'1.0.3'!$E$18,0)</f>
        <v>0</v>
      </c>
      <c r="F45" s="196">
        <f>IF(' Banco de Dados'!H35="A",'1.0.3'!D45*'1.0.3'!$F$18,0)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7995.9946065155564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Dados'!G36="A",'1.0.3'!D46*'1.0.3'!$E$18,0)</f>
        <v>0</v>
      </c>
      <c r="F46" s="196">
        <f>IF(' Banco de Dados'!H36="A",'1.0.3'!D46*'1.0.3'!$F$18,0)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Dados'!G37="A",'1.0.3'!D47*'1.0.3'!$E$18,0)</f>
        <v>0</v>
      </c>
      <c r="F47" s="196">
        <f>IF(' Banco de Dados'!H37="A",'1.0.3'!D47*'1.0.3'!$F$18,0)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Dados'!G38="A",'1.0.3'!D48*'1.0.3'!$E$18,0)</f>
        <v>0</v>
      </c>
      <c r="F48" s="196">
        <f>IF(' Banco de Dados'!H38="A",'1.0.3'!D48*'1.0.3'!$F$18,0)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Dados'!G39="A",'1.0.3'!D49*'1.0.3'!$E$18,0)</f>
        <v>0</v>
      </c>
      <c r="F49" s="196">
        <f>IF(' Banco de Dados'!H39="A",'1.0.3'!D49*'1.0.3'!$F$18,0)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Dados'!G40="A",'1.0.3'!D50*'1.0.3'!$E$18,0)</f>
        <v>0</v>
      </c>
      <c r="F50" s="196">
        <f>IF(' Banco de Dados'!H40="A",'1.0.3'!D50*'1.0.3'!$F$18,0)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Dados'!G41="A",'1.0.3'!D51*'1.0.3'!$E$18,0)</f>
        <v>0</v>
      </c>
      <c r="F51" s="196">
        <f>IF(' Banco de Dados'!H41="A",'1.0.3'!D51*'1.0.3'!$F$18,0)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Dados'!G42="A",'1.0.3'!D52*'1.0.3'!$E$18,0)</f>
        <v>0</v>
      </c>
      <c r="F52" s="196">
        <f>IF(' Banco de Dados'!H42="A",'1.0.3'!D52*'1.0.3'!$F$18,0)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Dados'!G43="A",'1.0.3'!D53*'1.0.3'!$E$18,0)</f>
        <v>0</v>
      </c>
      <c r="F53" s="196">
        <f>IF(' Banco de Dados'!H43="A",'1.0.3'!D53*'1.0.3'!$F$18,0)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Dados'!G44="A",'1.0.3'!D54*'1.0.3'!$E$18,0)</f>
        <v>395.072</v>
      </c>
      <c r="F54" s="196">
        <f>IF(' Banco de Dados'!H44="A",'1.0.3'!D54*'1.0.3'!$F$18,0)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10.333333333333334</v>
      </c>
      <c r="D55" s="41"/>
      <c r="E55" s="132"/>
      <c r="F55" s="132"/>
      <c r="G55" s="132"/>
      <c r="H55" s="132"/>
      <c r="I55" s="87">
        <f>SUM(I19:I54)</f>
        <v>34574.67870885873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2.5833333333333333E-2</v>
      </c>
      <c r="D60" s="301">
        <f>IF($I$12="X",' Banco de Dados'!D46,IF($I$12="XX",' Banco de Dados'!E46,IF($I$12="XXX",' Banco de Dados'!F50,0)))</f>
        <v>6000</v>
      </c>
      <c r="E60" s="301">
        <f>IF(' Banco de Dados'!G46="A",'1.0.3'!D60*'1.0.3'!$E$18,0)</f>
        <v>0</v>
      </c>
      <c r="F60" s="301">
        <f>IF(' Banco de Dados'!H46="A",'1.0.3'!D60*'1.0.3'!$F$18,0)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286.22414355555554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6.8888888888888888E-2</v>
      </c>
      <c r="D61" s="303">
        <f>IF($I$12="X",' Banco de Dados'!D47,IF($I$12="XX",' Banco de Dados'!E47,IF($I$12="XXX",' Banco de Dados'!F51,0)))</f>
        <v>6000</v>
      </c>
      <c r="E61" s="303">
        <f>IF(' Banco de Dados'!G47="A",'1.0.3'!D61*'1.0.3'!$E$18,0)</f>
        <v>0</v>
      </c>
      <c r="F61" s="303">
        <f>IF(' Banco de Dados'!H47="A",'1.0.3'!D61*'1.0.3'!$F$18,0)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763.26438281481478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6.8888888888888888E-2</v>
      </c>
      <c r="D62" s="303">
        <f>IF($I$12="X",' Banco de Dados'!D48,IF($I$12="XX",' Banco de Dados'!E48,IF($I$12="XXX",' Banco de Dados'!F52,0)))</f>
        <v>1990.8</v>
      </c>
      <c r="E62" s="303">
        <f>IF(' Banco de Dados'!G48="A",'1.0.3'!D62*'1.0.3'!$E$18,0)</f>
        <v>0</v>
      </c>
      <c r="F62" s="303">
        <f>IF(' Banco de Dados'!H48="A",'1.0.3'!D62*'1.0.3'!$F$18,0)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253.25112221795555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6.8888888888888888E-2</v>
      </c>
      <c r="D63" s="303">
        <f>IF($I$12="X",' Banco de Dados'!D49,IF($I$12="XX",' Banco de Dados'!E49,IF($I$12="XXX",' Banco de Dados'!F53,0)))</f>
        <v>1437.8</v>
      </c>
      <c r="E63" s="303">
        <f>IF(' Banco de Dados'!G49="A",'1.0.3'!D63*'1.0.3'!$E$18,0)</f>
        <v>0</v>
      </c>
      <c r="F63" s="303">
        <f>IF(' Banco de Dados'!H49="A",'1.0.3'!D63*'1.0.3'!$F$18,0)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182.90358826852344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2.5833333333333333E-2</v>
      </c>
      <c r="D64" s="303">
        <f>IF($I$12="X",' Banco de Dados'!D50,IF($I$12="XX",' Banco de Dados'!E50,IF($I$12="XXX",' Banco de Dados'!F54,0)))</f>
        <v>2765</v>
      </c>
      <c r="E64" s="303">
        <f>IF(' Banco de Dados'!G50="A",'1.0.3'!D64*'1.0.3'!$E$18,0)</f>
        <v>0</v>
      </c>
      <c r="F64" s="303">
        <f>IF(' Banco de Dados'!H50="A",'1.0.3'!D64*'1.0.3'!$F$18,0)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131.9016261551852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2.5833333333333333E-2</v>
      </c>
      <c r="D65" s="305">
        <f>IF($I$12="X",' Banco de Dados'!D51,IF($I$12="XX",' Banco de Dados'!E51,IF($I$12="XXX",' Banco de Dados'!F55,0)))</f>
        <v>3882.06</v>
      </c>
      <c r="E65" s="305">
        <f>IF(' Banco de Dados'!G51="A",'1.0.3'!D65*'1.0.3'!$E$18,0)</f>
        <v>0</v>
      </c>
      <c r="F65" s="305">
        <f>IF(' Banco de Dados'!H51="A",'1.0.3'!D65*'1.0.3'!$F$18,0)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185.18988312188003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0.28416666666666662</v>
      </c>
      <c r="D66" s="299"/>
      <c r="E66" s="299"/>
      <c r="F66" s="299"/>
      <c r="G66" s="299"/>
      <c r="H66" s="299"/>
      <c r="I66" s="300">
        <f>SUM(I60:I65)</f>
        <v>1802.7347461339145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10.6175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54.884511874999994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10.333333333333334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5.9416666666666673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10.333333333333334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235.60000000000002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10.333333333333334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70.266666666666666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10.333333333333334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113.66666666666667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10.333333333333334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55.111111111111114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10.333333333333334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111.60000000000001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10.6175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138.0275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10.6175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152.18416666666667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937.28228965277788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30.333333333333329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10.333333333333334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15.5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10.333333333333334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1.2916666666666667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10.333333333333334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67.166666666666671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10.333333333333334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9.6875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10.333333333333334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1.5284722222222222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10.333333333333334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38.75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10.333333333333334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2.5833333333333335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10.333333333333334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6.4583333333333339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10.333333333333334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6.7166666666666677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10.333333333333334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19.245833333333334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10.333333333333334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4.3916666666666666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10.333333333333334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2.3250000000000002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10.333333333333334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12.916666666666668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10.333333333333334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12.830555555555556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10.333333333333334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4.4949999999999992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10.333333333333334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10.4625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10.333333333333334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4.1333333333333337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10.333333333333334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18.513888888888889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10.333333333333334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5.8986111111111112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10.333333333333334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8.5250000000000004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10.333333333333334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40.902777777777779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10.333333333333334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16.102777777777778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310.42625000000004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10.6175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463.98474999999996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10.6175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10.6175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10.6175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10.6175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5096.3999999999996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10.6175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10.6175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5560.3847499999993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612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>
        <v>3</v>
      </c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45385.844417398992</v>
      </c>
      <c r="J166" s="612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>
        <v>1</v>
      </c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9549.7542812166648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>
        <v>2</v>
      </c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21293.931417358104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>
        <v>42</v>
      </c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4273.6750000000002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4</v>
      </c>
      <c r="E180" s="41"/>
      <c r="F180" s="41"/>
      <c r="G180" s="41"/>
      <c r="H180" s="42"/>
      <c r="I180" s="87">
        <f>SUM(I161:I179)</f>
        <v>80503.20511597376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10.6175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26.543749999999999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10.6175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976.81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10.6175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42.47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10.6175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1098.9112499999999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10.6175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2.6543750000000001E-2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2144.7615437499999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125863.80673770253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11893.820497379957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10364.615004859676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2591.1537512149189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932.81535043737074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3523.9691016522897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1835.0465910243361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7934.8773889663416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8495.5860695571118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18265.510049547789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169911.72139114223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2038940.6566937068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169911.72139114223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7387.4661474409668</v>
      </c>
      <c r="I217" s="815"/>
      <c r="J217" s="94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923.43326843012085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651" t="s">
        <v>468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90</v>
      </c>
      <c r="F221" s="808" t="str">
        <f>CONCATENATE(I224,"/","dia")</f>
        <v>ton/dia</v>
      </c>
      <c r="G221" s="808"/>
      <c r="H221" s="808"/>
      <c r="I221" s="597">
        <f>H217/E221</f>
        <v>82.082957193788516</v>
      </c>
      <c r="O221"/>
      <c r="P221"/>
      <c r="Q221"/>
    </row>
    <row r="222" spans="2:17">
      <c r="E222" s="652"/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82.082957193788516</v>
      </c>
      <c r="I224" s="597" t="str">
        <f>'Planilha Básica - Lixo'!D15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2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Lixo'!C16</f>
        <v>Varrição Manual de Vias e Logradouros Públicos</v>
      </c>
      <c r="E8" s="31"/>
      <c r="F8" s="31"/>
      <c r="G8" s="21"/>
      <c r="H8" s="21"/>
      <c r="I8" s="603" t="str">
        <f>'Planilha Básica - Lixo'!A16</f>
        <v>1.0.4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Dados'!G9="A",'1.0.4'!D19*'1.0.4'!$E$18,0)</f>
        <v>0</v>
      </c>
      <c r="F19" s="196">
        <f>IF(' Banco de Dados'!H9="A",'1.0.4'!D19*'1.0.4'!$F$18,0)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Dados'!G10="A",'1.0.4'!D20*'1.0.4'!$E$18,0)</f>
        <v>0</v>
      </c>
      <c r="F20" s="196">
        <f>IF(' Banco de Dados'!H10="A",'1.0.4'!D20*'1.0.4'!$F$18,0)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Dados'!G11="A",'1.0.4'!D21*'1.0.4'!$E$18,0)</f>
        <v>0</v>
      </c>
      <c r="F21" s="196">
        <f>IF(' Banco de Dados'!H11="A",'1.0.4'!D21*'1.0.4'!$F$18,0)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Dados'!G12="A",'1.0.4'!D22*'1.0.4'!$E$18,0)</f>
        <v>0</v>
      </c>
      <c r="F22" s="196">
        <f>IF(' Banco de Dados'!H12="A",'1.0.4'!D22*'1.0.4'!$F$18,0)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Dados'!G13="A",'1.0.4'!D23*'1.0.4'!$E$18,0)</f>
        <v>0</v>
      </c>
      <c r="F23" s="196">
        <f>IF(' Banco de Dados'!H13="A",'1.0.4'!D23*'1.0.4'!$F$18,0)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Dados'!G14="A",'1.0.4'!D24*'1.0.4'!$E$18,0)</f>
        <v>422.28400000000005</v>
      </c>
      <c r="F24" s="196">
        <f>IF(' Banco de Dados'!H14="A",'1.0.4'!D24*'1.0.4'!$F$18,0)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Dados'!G15="A",'1.0.4'!D25*'1.0.4'!$E$18,0)</f>
        <v>422.28400000000005</v>
      </c>
      <c r="F25" s="196">
        <f>IF(' Banco de Dados'!H15="A",'1.0.4'!D25*'1.0.4'!$F$18,0)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Dados'!G16="A",'1.0.4'!D26*'1.0.4'!$E$18,0)</f>
        <v>422.28400000000005</v>
      </c>
      <c r="F26" s="196">
        <f>IF(' Banco de Dados'!H16="A",'1.0.4'!D26*'1.0.4'!$F$18,0)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Dados'!G17="A",'1.0.4'!D27*'1.0.4'!$E$18,0)</f>
        <v>422.28400000000005</v>
      </c>
      <c r="F27" s="196">
        <f>IF(' Banco de Dados'!H17="A",'1.0.4'!D27*'1.0.4'!$F$18,0)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Dados'!G18="A",'1.0.4'!D28*'1.0.4'!$E$18,0)</f>
        <v>422.28400000000005</v>
      </c>
      <c r="F28" s="196">
        <f>IF(' Banco de Dados'!H18="A",'1.0.4'!D28*'1.0.4'!$F$18,0)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Dados'!G19="A",'1.0.4'!D29*'1.0.4'!$E$18,0)</f>
        <v>0</v>
      </c>
      <c r="F29" s="196">
        <f>IF(' Banco de Dados'!H19="A",'1.0.4'!D29*'1.0.4'!$F$18,0)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Dados'!G20="A",'1.0.4'!D30*'1.0.4'!$E$18,0)</f>
        <v>0</v>
      </c>
      <c r="F30" s="196">
        <f>IF(' Banco de Dados'!H20="A",'1.0.4'!D30*'1.0.4'!$F$18,0)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Dados'!G21="A",'1.0.4'!D31*'1.0.4'!$E$18,0)</f>
        <v>411.07600000000002</v>
      </c>
      <c r="F31" s="196">
        <f>IF(' Banco de Dados'!H21="A",'1.0.4'!D31*'1.0.4'!$F$18,0)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Dados'!G22="A",'1.0.4'!D32*'1.0.4'!$E$18,0)</f>
        <v>0</v>
      </c>
      <c r="F32" s="196">
        <f>IF(' Banco de Dados'!H22="A",'1.0.4'!D32*'1.0.4'!$F$18,0)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Dados'!G23="A",'1.0.4'!D33*'1.0.4'!$E$18,0)</f>
        <v>0</v>
      </c>
      <c r="F33" s="196">
        <f>IF(' Banco de Dados'!H23="A",'1.0.4'!D33*'1.0.4'!$F$18,0)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Dados'!G24="A",'1.0.4'!D34*'1.0.4'!$E$18,0)</f>
        <v>0</v>
      </c>
      <c r="F34" s="196">
        <f>IF(' Banco de Dados'!H24="A",'1.0.4'!D34*'1.0.4'!$F$18,0)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624" t="s">
        <v>311</v>
      </c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Dados'!G25="A",'1.0.4'!D35*'1.0.4'!$E$18,0)</f>
        <v>0</v>
      </c>
      <c r="F35" s="196">
        <f>IF(' Banco de Dados'!H25="A",'1.0.4'!D35*'1.0.4'!$F$18,0)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Dados'!G26="A",'1.0.4'!D36*'1.0.4'!$E$18,0)</f>
        <v>0</v>
      </c>
      <c r="F36" s="196">
        <f>IF(' Banco de Dados'!H26="A",'1.0.4'!D36*'1.0.4'!$F$18,0)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Dados'!G27="A",'1.0.4'!D37*'1.0.4'!$E$18,0)</f>
        <v>0</v>
      </c>
      <c r="F37" s="196">
        <f>IF(' Banco de Dados'!H27="A",'1.0.4'!D37*'1.0.4'!$F$18,0)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Dados'!G28="A",'1.0.4'!D38*'1.0.4'!$E$18,0)</f>
        <v>0</v>
      </c>
      <c r="F38" s="196">
        <f>IF(' Banco de Dados'!H28="A",'1.0.4'!D38*'1.0.4'!$F$18,0)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Dados'!G29="A",'1.0.4'!D39*'1.0.4'!$E$18,0)</f>
        <v>0</v>
      </c>
      <c r="F39" s="196">
        <f>IF(' Banco de Dados'!H29="A",'1.0.4'!D39*'1.0.4'!$F$18,0)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Dados'!G30="A",'1.0.4'!D40*'1.0.4'!$E$18,0)</f>
        <v>0</v>
      </c>
      <c r="F40" s="196">
        <f>IF(' Banco de Dados'!H30="A",'1.0.4'!D40*'1.0.4'!$F$18,0)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Dados'!G31="A",'1.0.4'!D41*'1.0.4'!$E$18,0)</f>
        <v>0</v>
      </c>
      <c r="F41" s="196">
        <f>IF(' Banco de Dados'!H31="A",'1.0.4'!D41*'1.0.4'!$F$18,0)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Dados'!G32="A",'1.0.4'!D42*'1.0.4'!$E$18,0)</f>
        <v>0</v>
      </c>
      <c r="F42" s="196">
        <f>IF(' Banco de Dados'!H32="A",'1.0.4'!D42*'1.0.4'!$F$18,0)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Dados'!G33="A",'1.0.4'!D43*'1.0.4'!$E$18,0)</f>
        <v>0</v>
      </c>
      <c r="F43" s="196">
        <f>IF(' Banco de Dados'!H33="A",'1.0.4'!D43*'1.0.4'!$F$18,0)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Dados'!G34="A",'1.0.4'!D44*'1.0.4'!$E$18,0)</f>
        <v>0</v>
      </c>
      <c r="F44" s="196">
        <f>IF(' Banco de Dados'!H34="A",'1.0.4'!D44*'1.0.4'!$F$18,0)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Dados'!G35="A",'1.0.4'!D45*'1.0.4'!$E$18,0)</f>
        <v>0</v>
      </c>
      <c r="F45" s="196">
        <f>IF(' Banco de Dados'!H35="A",'1.0.4'!D45*'1.0.4'!$F$18,0)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Dados'!G36="A",'1.0.4'!D46*'1.0.4'!$E$18,0)</f>
        <v>0</v>
      </c>
      <c r="F46" s="196">
        <f>IF(' Banco de Dados'!H36="A",'1.0.4'!D46*'1.0.4'!$F$18,0)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Dados'!G37="A",'1.0.4'!D47*'1.0.4'!$E$18,0)</f>
        <v>0</v>
      </c>
      <c r="F47" s="196">
        <f>IF(' Banco de Dados'!H37="A",'1.0.4'!D47*'1.0.4'!$F$18,0)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Dados'!G38="A",'1.0.4'!D48*'1.0.4'!$E$18,0)</f>
        <v>0</v>
      </c>
      <c r="F48" s="196">
        <f>IF(' Banco de Dados'!H38="A",'1.0.4'!D48*'1.0.4'!$F$18,0)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Dados'!G39="A",'1.0.4'!D49*'1.0.4'!$E$18,0)</f>
        <v>0</v>
      </c>
      <c r="F49" s="196">
        <f>IF(' Banco de Dados'!H39="A",'1.0.4'!D49*'1.0.4'!$F$18,0)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Dados'!G40="A",'1.0.4'!D50*'1.0.4'!$E$18,0)</f>
        <v>0</v>
      </c>
      <c r="F50" s="196">
        <f>IF(' Banco de Dados'!H40="A",'1.0.4'!D50*'1.0.4'!$F$18,0)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Dados'!G41="A",'1.0.4'!D51*'1.0.4'!$E$18,0)</f>
        <v>0</v>
      </c>
      <c r="F51" s="196">
        <f>IF(' Banco de Dados'!H41="A",'1.0.4'!D51*'1.0.4'!$F$18,0)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Dados'!G42="A",'1.0.4'!D52*'1.0.4'!$E$18,0)</f>
        <v>0</v>
      </c>
      <c r="F52" s="196">
        <f>IF(' Banco de Dados'!H42="A",'1.0.4'!D52*'1.0.4'!$F$18,0)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Dados'!G43="A",'1.0.4'!D53*'1.0.4'!$E$18,0)</f>
        <v>0</v>
      </c>
      <c r="F53" s="196">
        <f>IF(' Banco de Dados'!H43="A",'1.0.4'!D53*'1.0.4'!$F$18,0)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Dados'!G44="A",'1.0.4'!D54*'1.0.4'!$E$18,0)</f>
        <v>395.072</v>
      </c>
      <c r="F54" s="196">
        <f>IF(' Banco de Dados'!H44="A",'1.0.4'!D54*'1.0.4'!$F$18,0)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Dados'!G46="A",'1.0.4'!D60*'1.0.4'!$E$18,0)</f>
        <v>0</v>
      </c>
      <c r="F60" s="301">
        <f>IF(' Banco de Dados'!H46="A",'1.0.4'!D60*'1.0.4'!$F$18,0)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Dados'!G47="A",'1.0.4'!D61*'1.0.4'!$E$18,0)</f>
        <v>0</v>
      </c>
      <c r="F61" s="303">
        <f>IF(' Banco de Dados'!H47="A",'1.0.4'!D61*'1.0.4'!$F$18,0)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Dados'!G48="A",'1.0.4'!D62*'1.0.4'!$E$18,0)</f>
        <v>0</v>
      </c>
      <c r="F62" s="303">
        <f>IF(' Banco de Dados'!H48="A",'1.0.4'!D62*'1.0.4'!$F$18,0)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Dados'!G49="A",'1.0.4'!D63*'1.0.4'!$E$18,0)</f>
        <v>0</v>
      </c>
      <c r="F63" s="303">
        <f>IF(' Banco de Dados'!H49="A",'1.0.4'!D63*'1.0.4'!$F$18,0)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Dados'!G50="A",'1.0.4'!D64*'1.0.4'!$E$18,0)</f>
        <v>0</v>
      </c>
      <c r="F64" s="303">
        <f>IF(' Banco de Dados'!H50="A",'1.0.4'!D64*'1.0.4'!$F$18,0)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Dados'!G51="A",'1.0.4'!D65*'1.0.4'!$E$18,0)</f>
        <v>0</v>
      </c>
      <c r="F65" s="305">
        <f>IF(' Banco de Dados'!H51="A",'1.0.4'!D65*'1.0.4'!$F$18,0)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113</v>
      </c>
      <c r="I81" s="608">
        <f t="shared" si="5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100.89640437500002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2.6666666666666665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1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8"/>
        <v>20.833333333333332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48.5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3756.3910848595892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354.96972830629522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309.33076323834297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77.332690809585742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27.839768691450868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105.17245950103661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54.76675808154269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236.8155187414855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253.549805933068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545.13208275609622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5070.99611866136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60851.95342393632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5070.99611866136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220.47809211571129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27.559761514463911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3</v>
      </c>
      <c r="F221" s="808" t="str">
        <f>CONCATENATE(I224,"/","dia")</f>
        <v>km/dia</v>
      </c>
      <c r="G221" s="808"/>
      <c r="H221" s="808"/>
      <c r="I221" s="597">
        <f>H217/E221</f>
        <v>73.492697371903759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73.492697371903759</v>
      </c>
      <c r="I224" s="597" t="str">
        <f>'Planilha Básica - Lixo'!D16</f>
        <v>km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1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Lixo'!C17</f>
        <v xml:space="preserve">Serviço manual de limpeza de praças, parques e jardins, envolvendo capina, roçagem, raspagem e rastelamento. </v>
      </c>
      <c r="E8" s="31"/>
      <c r="F8" s="31"/>
      <c r="G8" s="21"/>
      <c r="H8" s="21"/>
      <c r="I8" s="603" t="str">
        <f>'Planilha Básica - Lixo'!A17</f>
        <v>1.0.5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Dados'!G9="A",'1.0.5'!D19*'1.0.5'!$E$18,0)</f>
        <v>0</v>
      </c>
      <c r="F19" s="196">
        <f>IF(' Banco de Dados'!H9="A",'1.0.5'!D19*'1.0.5'!$F$18,0)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Dados'!G10="A",'1.0.5'!D20*'1.0.5'!$E$18,0)</f>
        <v>0</v>
      </c>
      <c r="F20" s="196">
        <f>IF(' Banco de Dados'!H10="A",'1.0.5'!D20*'1.0.5'!$F$18,0)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Dados'!G11="A",'1.0.5'!D21*'1.0.5'!$E$18,0)</f>
        <v>0</v>
      </c>
      <c r="F21" s="196">
        <f>IF(' Banco de Dados'!H11="A",'1.0.5'!D21*'1.0.5'!$F$18,0)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Dados'!G12="A",'1.0.5'!D22*'1.0.5'!$E$18,0)</f>
        <v>0</v>
      </c>
      <c r="F22" s="196">
        <f>IF(' Banco de Dados'!H12="A",'1.0.5'!D22*'1.0.5'!$F$18,0)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Dados'!G13="A",'1.0.5'!D23*'1.0.5'!$E$18,0)</f>
        <v>0</v>
      </c>
      <c r="F23" s="196">
        <f>IF(' Banco de Dados'!H13="A",'1.0.5'!D23*'1.0.5'!$F$18,0)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Dados'!G14="A",'1.0.5'!D24*'1.0.5'!$E$18,0)</f>
        <v>422.28400000000005</v>
      </c>
      <c r="F24" s="196">
        <f>IF(' Banco de Dados'!H14="A",'1.0.5'!D24*'1.0.5'!$F$18,0)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Dados'!G15="A",'1.0.5'!D25*'1.0.5'!$E$18,0)</f>
        <v>422.28400000000005</v>
      </c>
      <c r="F25" s="196">
        <f>IF(' Banco de Dados'!H15="A",'1.0.5'!D25*'1.0.5'!$F$18,0)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Dados'!G16="A",'1.0.5'!D26*'1.0.5'!$E$18,0)</f>
        <v>422.28400000000005</v>
      </c>
      <c r="F26" s="196">
        <f>IF(' Banco de Dados'!H16="A",'1.0.5'!D26*'1.0.5'!$F$18,0)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Dados'!G17="A",'1.0.5'!D27*'1.0.5'!$E$18,0)</f>
        <v>422.28400000000005</v>
      </c>
      <c r="F27" s="196">
        <f>IF(' Banco de Dados'!H17="A",'1.0.5'!D27*'1.0.5'!$F$18,0)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Dados'!G18="A",'1.0.5'!D28*'1.0.5'!$E$18,0)</f>
        <v>422.28400000000005</v>
      </c>
      <c r="F28" s="196">
        <f>IF(' Banco de Dados'!H18="A",'1.0.5'!D28*'1.0.5'!$F$18,0)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Dados'!G19="A",'1.0.5'!D29*'1.0.5'!$E$18,0)</f>
        <v>0</v>
      </c>
      <c r="F29" s="196">
        <f>IF(' Banco de Dados'!H19="A",'1.0.5'!D29*'1.0.5'!$F$18,0)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Dados'!G20="A",'1.0.5'!D30*'1.0.5'!$E$18,0)</f>
        <v>0</v>
      </c>
      <c r="F30" s="196">
        <f>IF(' Banco de Dados'!H20="A",'1.0.5'!D30*'1.0.5'!$F$18,0)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Dados'!G21="A",'1.0.5'!D31*'1.0.5'!$E$18,0)</f>
        <v>411.07600000000002</v>
      </c>
      <c r="F31" s="196">
        <f>IF(' Banco de Dados'!H21="A",'1.0.5'!D31*'1.0.5'!$F$18,0)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Dados'!G22="A",'1.0.5'!D32*'1.0.5'!$E$18,0)</f>
        <v>0</v>
      </c>
      <c r="F32" s="196">
        <f>IF(' Banco de Dados'!H22="A",'1.0.5'!D32*'1.0.5'!$F$18,0)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Dados'!G23="A",'1.0.5'!D33*'1.0.5'!$E$18,0)</f>
        <v>0</v>
      </c>
      <c r="F33" s="196">
        <f>IF(' Banco de Dados'!H23="A",'1.0.5'!D33*'1.0.5'!$F$18,0)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Dados'!G24="A",'1.0.5'!D34*'1.0.5'!$E$18,0)</f>
        <v>0</v>
      </c>
      <c r="F34" s="196">
        <f>IF(' Banco de Dados'!H24="A",'1.0.5'!D34*'1.0.5'!$F$18,0)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Dados'!G25="A",'1.0.5'!D35*'1.0.5'!$E$18,0)</f>
        <v>0</v>
      </c>
      <c r="F35" s="196">
        <f>IF(' Banco de Dados'!H25="A",'1.0.5'!D35*'1.0.5'!$F$18,0)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Dados'!G26="A",'1.0.5'!D36*'1.0.5'!$E$18,0)</f>
        <v>0</v>
      </c>
      <c r="F36" s="196">
        <f>IF(' Banco de Dados'!H26="A",'1.0.5'!D36*'1.0.5'!$F$18,0)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Dados'!G27="A",'1.0.5'!D37*'1.0.5'!$E$18,0)</f>
        <v>0</v>
      </c>
      <c r="F37" s="196">
        <f>IF(' Banco de Dados'!H27="A",'1.0.5'!D37*'1.0.5'!$F$18,0)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Dados'!G28="A",'1.0.5'!D38*'1.0.5'!$E$18,0)</f>
        <v>0</v>
      </c>
      <c r="F38" s="196">
        <f>IF(' Banco de Dados'!H28="A",'1.0.5'!D38*'1.0.5'!$F$18,0)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Dados'!G29="A",'1.0.5'!D39*'1.0.5'!$E$18,0)</f>
        <v>0</v>
      </c>
      <c r="F39" s="196">
        <f>IF(' Banco de Dados'!H29="A",'1.0.5'!D39*'1.0.5'!$F$18,0)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Dados'!G30="A",'1.0.5'!D40*'1.0.5'!$E$18,0)</f>
        <v>0</v>
      </c>
      <c r="F40" s="196">
        <f>IF(' Banco de Dados'!H30="A",'1.0.5'!D40*'1.0.5'!$F$18,0)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Dados'!G31="A",'1.0.5'!D41*'1.0.5'!$E$18,0)</f>
        <v>0</v>
      </c>
      <c r="F41" s="196">
        <f>IF(' Banco de Dados'!H31="A",'1.0.5'!D41*'1.0.5'!$F$18,0)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Dados'!G32="A",'1.0.5'!D42*'1.0.5'!$E$18,0)</f>
        <v>0</v>
      </c>
      <c r="F42" s="196">
        <f>IF(' Banco de Dados'!H32="A",'1.0.5'!D42*'1.0.5'!$F$18,0)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Dados'!G33="A",'1.0.5'!D43*'1.0.5'!$E$18,0)</f>
        <v>0</v>
      </c>
      <c r="F43" s="196">
        <f>IF(' Banco de Dados'!H33="A",'1.0.5'!D43*'1.0.5'!$F$18,0)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Dados'!G34="A",'1.0.5'!D44*'1.0.5'!$E$18,0)</f>
        <v>0</v>
      </c>
      <c r="F44" s="196">
        <f>IF(' Banco de Dados'!H34="A",'1.0.5'!D44*'1.0.5'!$F$18,0)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Dados'!G35="A",'1.0.5'!D45*'1.0.5'!$E$18,0)</f>
        <v>0</v>
      </c>
      <c r="F45" s="196">
        <f>IF(' Banco de Dados'!H35="A",'1.0.5'!D45*'1.0.5'!$F$18,0)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Dados'!G36="A",'1.0.5'!D46*'1.0.5'!$E$18,0)</f>
        <v>0</v>
      </c>
      <c r="F46" s="196">
        <f>IF(' Banco de Dados'!H36="A",'1.0.5'!D46*'1.0.5'!$F$18,0)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Dados'!G37="A",'1.0.5'!D47*'1.0.5'!$E$18,0)</f>
        <v>0</v>
      </c>
      <c r="F47" s="196">
        <f>IF(' Banco de Dados'!H37="A",'1.0.5'!D47*'1.0.5'!$F$18,0)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Dados'!G38="A",'1.0.5'!D48*'1.0.5'!$E$18,0)</f>
        <v>0</v>
      </c>
      <c r="F48" s="196">
        <f>IF(' Banco de Dados'!H38="A",'1.0.5'!D48*'1.0.5'!$F$18,0)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Dados'!G39="A",'1.0.5'!D49*'1.0.5'!$E$18,0)</f>
        <v>0</v>
      </c>
      <c r="F49" s="196">
        <f>IF(' Banco de Dados'!H39="A",'1.0.5'!D49*'1.0.5'!$F$18,0)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Dados'!G40="A",'1.0.5'!D50*'1.0.5'!$E$18,0)</f>
        <v>0</v>
      </c>
      <c r="F50" s="196">
        <f>IF(' Banco de Dados'!H40="A",'1.0.5'!D50*'1.0.5'!$F$18,0)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Dados'!G41="A",'1.0.5'!D51*'1.0.5'!$E$18,0)</f>
        <v>0</v>
      </c>
      <c r="F51" s="196">
        <f>IF(' Banco de Dados'!H41="A",'1.0.5'!D51*'1.0.5'!$F$18,0)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Dados'!G42="A",'1.0.5'!D52*'1.0.5'!$E$18,0)</f>
        <v>0</v>
      </c>
      <c r="F52" s="196">
        <f>IF(' Banco de Dados'!H42="A",'1.0.5'!D52*'1.0.5'!$F$18,0)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Dados'!G43="A",'1.0.5'!D53*'1.0.5'!$E$18,0)</f>
        <v>0</v>
      </c>
      <c r="F53" s="196">
        <f>IF(' Banco de Dados'!H43="A",'1.0.5'!D53*'1.0.5'!$F$18,0)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Dados'!G44="A",'1.0.5'!D54*'1.0.5'!$E$18,0)</f>
        <v>395.072</v>
      </c>
      <c r="F54" s="196">
        <f>IF(' Banco de Dados'!H44="A",'1.0.5'!D54*'1.0.5'!$F$18,0)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Dados'!G46="A",'1.0.5'!D60*'1.0.5'!$E$18,0)</f>
        <v>0</v>
      </c>
      <c r="F60" s="301">
        <f>IF(' Banco de Dados'!H46="A",'1.0.5'!D60*'1.0.5'!$F$18,0)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Dados'!G47="A",'1.0.5'!D61*'1.0.5'!$E$18,0)</f>
        <v>0</v>
      </c>
      <c r="F61" s="303">
        <f>IF(' Banco de Dados'!H47="A",'1.0.5'!D61*'1.0.5'!$F$18,0)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Dados'!G48="A",'1.0.5'!D62*'1.0.5'!$E$18,0)</f>
        <v>0</v>
      </c>
      <c r="F62" s="303">
        <f>IF(' Banco de Dados'!H48="A",'1.0.5'!D62*'1.0.5'!$F$18,0)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Dados'!G49="A",'1.0.5'!D63*'1.0.5'!$E$18,0)</f>
        <v>0</v>
      </c>
      <c r="F63" s="303">
        <f>IF(' Banco de Dados'!H49="A",'1.0.5'!D63*'1.0.5'!$F$18,0)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Dados'!G50="A",'1.0.5'!D64*'1.0.5'!$E$18,0)</f>
        <v>0</v>
      </c>
      <c r="F64" s="303">
        <f>IF(' Banco de Dados'!H50="A",'1.0.5'!D64*'1.0.5'!$F$18,0)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Dados'!G51="A",'1.0.5'!D65*'1.0.5'!$E$18,0)</f>
        <v>0</v>
      </c>
      <c r="F65" s="305">
        <f>IF(' Banco de Dados'!H51="A",'1.0.5'!D65*'1.0.5'!$F$18,0)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113</v>
      </c>
      <c r="I71" s="608">
        <f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113</v>
      </c>
      <c r="I92" s="608">
        <f t="shared" si="5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108.07182104166668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3.5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1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1.1666666666666667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1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113</v>
      </c>
      <c r="I106" s="199">
        <f t="shared" si="8"/>
        <v>0.98333333333333339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113</v>
      </c>
      <c r="I112" s="199">
        <f t="shared" si="8"/>
        <v>16.066666666666666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113</v>
      </c>
      <c r="I114" s="199">
        <f t="shared" si="8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1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 t="s">
        <v>113</v>
      </c>
      <c r="I116" s="199">
        <f t="shared" si="8"/>
        <v>3.0583333333333336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51.941666666666663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646">
        <f>1/40</f>
        <v>2.5000000000000001E-2</v>
      </c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264.27830980949375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646">
        <f>1/40</f>
        <v>2.5000000000000001E-2</v>
      </c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229.2488246470283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0.05</v>
      </c>
      <c r="E180" s="41"/>
      <c r="F180" s="41"/>
      <c r="G180" s="41"/>
      <c r="H180" s="42"/>
      <c r="I180" s="87">
        <f>SUM(I161:I179)</f>
        <v>493.52713445652205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4260.535302649444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402.61011823729825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350.84596017821701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87.711490044554253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31.576136416039532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119.28762646059378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62.116989670897446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268.59846459545469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287.57865588378445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618.29411015013659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5751.573117675689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69018.877412108268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5751.573117675689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250.06839642068212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31.258549552585265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300</v>
      </c>
      <c r="F221" s="808" t="str">
        <f>CONCATENATE(I224,"/","dia")</f>
        <v>M²/dia</v>
      </c>
      <c r="G221" s="808"/>
      <c r="H221" s="808"/>
      <c r="I221" s="597">
        <f>H217/E221</f>
        <v>0.83356132140227368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0.83356132140227368</v>
      </c>
      <c r="I224" s="597" t="str">
        <f>'Planilha Básica - Lixo'!D17</f>
        <v>M²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0" priority="35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Lixo'!C18</f>
        <v>Serviço de roçagem com roçadeira manual, motorização a gasolina (Sthil Fs220 ou Similar).</v>
      </c>
      <c r="E8" s="31"/>
      <c r="F8" s="31"/>
      <c r="G8" s="21"/>
      <c r="H8" s="21"/>
      <c r="I8" s="603" t="str">
        <f>'Planilha Básica - Lixo'!A18</f>
        <v>1.0.6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617" t="s">
        <v>84</v>
      </c>
      <c r="F17" s="617" t="s">
        <v>85</v>
      </c>
      <c r="G17" s="617" t="s">
        <v>57</v>
      </c>
      <c r="H17" s="617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620"/>
      <c r="H18" s="620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Dados'!G9="A",'1.0.6'!D19*'1.0.6'!$E$18,0)</f>
        <v>0</v>
      </c>
      <c r="F19" s="196">
        <f>IF(' Banco de Dados'!H9="A",'1.0.6'!D19*'1.0.6'!$F$18,0)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Dados'!G10="A",'1.0.6'!D20*'1.0.6'!$E$18,0)</f>
        <v>0</v>
      </c>
      <c r="F20" s="196">
        <f>IF(' Banco de Dados'!H10="A",'1.0.6'!D20*'1.0.6'!$F$18,0)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Dados'!G11="A",'1.0.6'!D21*'1.0.6'!$E$18,0)</f>
        <v>0</v>
      </c>
      <c r="F21" s="196">
        <f>IF(' Banco de Dados'!H11="A",'1.0.6'!D21*'1.0.6'!$F$18,0)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Dados'!G12="A",'1.0.6'!D22*'1.0.6'!$E$18,0)</f>
        <v>0</v>
      </c>
      <c r="F22" s="196">
        <f>IF(' Banco de Dados'!H12="A",'1.0.6'!D22*'1.0.6'!$F$18,0)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Dados'!G13="A",'1.0.6'!D23*'1.0.6'!$E$18,0)</f>
        <v>0</v>
      </c>
      <c r="F23" s="196">
        <f>IF(' Banco de Dados'!H13="A",'1.0.6'!D23*'1.0.6'!$F$18,0)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Dados'!G14="A",'1.0.6'!D24*'1.0.6'!$E$18,0)</f>
        <v>422.28400000000005</v>
      </c>
      <c r="F24" s="196">
        <f>IF(' Banco de Dados'!H14="A",'1.0.6'!D24*'1.0.6'!$F$18,0)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Dados'!G15="A",'1.0.6'!D25*'1.0.6'!$E$18,0)</f>
        <v>422.28400000000005</v>
      </c>
      <c r="F25" s="196">
        <f>IF(' Banco de Dados'!H15="A",'1.0.6'!D25*'1.0.6'!$F$18,0)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Dados'!G16="A",'1.0.6'!D26*'1.0.6'!$E$18,0)</f>
        <v>422.28400000000005</v>
      </c>
      <c r="F26" s="196">
        <f>IF(' Banco de Dados'!H16="A",'1.0.6'!D26*'1.0.6'!$F$18,0)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Dados'!G17="A",'1.0.6'!D27*'1.0.6'!$E$18,0)</f>
        <v>422.28400000000005</v>
      </c>
      <c r="F27" s="196">
        <f>IF(' Banco de Dados'!H17="A",'1.0.6'!D27*'1.0.6'!$F$18,0)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Dados'!G18="A",'1.0.6'!D28*'1.0.6'!$E$18,0)</f>
        <v>422.28400000000005</v>
      </c>
      <c r="F28" s="196">
        <f>IF(' Banco de Dados'!H18="A",'1.0.6'!D28*'1.0.6'!$F$18,0)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Dados'!G19="A",'1.0.6'!D29*'1.0.6'!$E$18,0)</f>
        <v>0</v>
      </c>
      <c r="F29" s="196">
        <f>IF(' Banco de Dados'!H19="A",'1.0.6'!D29*'1.0.6'!$F$18,0)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Dados'!G20="A",'1.0.6'!D30*'1.0.6'!$E$18,0)</f>
        <v>0</v>
      </c>
      <c r="F30" s="196">
        <f>IF(' Banco de Dados'!H20="A",'1.0.6'!D30*'1.0.6'!$F$18,0)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Dados'!G21="A",'1.0.6'!D31*'1.0.6'!$E$18,0)</f>
        <v>411.07600000000002</v>
      </c>
      <c r="F31" s="196">
        <f>IF(' Banco de Dados'!H21="A",'1.0.6'!D31*'1.0.6'!$F$18,0)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Dados'!G22="A",'1.0.6'!D32*'1.0.6'!$E$18,0)</f>
        <v>0</v>
      </c>
      <c r="F32" s="196">
        <f>IF(' Banco de Dados'!H22="A",'1.0.6'!D32*'1.0.6'!$F$18,0)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Dados'!G23="A",'1.0.6'!D33*'1.0.6'!$E$18,0)</f>
        <v>0</v>
      </c>
      <c r="F33" s="196">
        <f>IF(' Banco de Dados'!H23="A",'1.0.6'!D33*'1.0.6'!$F$18,0)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Dados'!G24="A",'1.0.6'!D34*'1.0.6'!$E$18,0)</f>
        <v>0</v>
      </c>
      <c r="F34" s="196">
        <f>IF(' Banco de Dados'!H24="A",'1.0.6'!D34*'1.0.6'!$F$18,0)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Dados'!G25="A",'1.0.6'!D35*'1.0.6'!$E$18,0)</f>
        <v>0</v>
      </c>
      <c r="F35" s="196">
        <f>IF(' Banco de Dados'!H25="A",'1.0.6'!D35*'1.0.6'!$F$18,0)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Dados'!G26="A",'1.0.6'!D36*'1.0.6'!$E$18,0)</f>
        <v>0</v>
      </c>
      <c r="F36" s="196">
        <f>IF(' Banco de Dados'!H26="A",'1.0.6'!D36*'1.0.6'!$F$18,0)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Dados'!G27="A",'1.0.6'!D37*'1.0.6'!$E$18,0)</f>
        <v>0</v>
      </c>
      <c r="F37" s="196">
        <f>IF(' Banco de Dados'!H27="A",'1.0.6'!D37*'1.0.6'!$F$18,0)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Dados'!G28="A",'1.0.6'!D38*'1.0.6'!$E$18,0)</f>
        <v>0</v>
      </c>
      <c r="F38" s="196">
        <f>IF(' Banco de Dados'!H28="A",'1.0.6'!D38*'1.0.6'!$F$18,0)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Dados'!G29="A",'1.0.6'!D39*'1.0.6'!$E$18,0)</f>
        <v>0</v>
      </c>
      <c r="F39" s="196">
        <f>IF(' Banco de Dados'!H29="A",'1.0.6'!D39*'1.0.6'!$F$18,0)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Dados'!G30="A",'1.0.6'!D40*'1.0.6'!$E$18,0)</f>
        <v>0</v>
      </c>
      <c r="F40" s="196">
        <f>IF(' Banco de Dados'!H30="A",'1.0.6'!D40*'1.0.6'!$F$18,0)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Dados'!G31="A",'1.0.6'!D41*'1.0.6'!$E$18,0)</f>
        <v>0</v>
      </c>
      <c r="F41" s="196">
        <f>IF(' Banco de Dados'!H31="A",'1.0.6'!D41*'1.0.6'!$F$18,0)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Dados'!G32="A",'1.0.6'!D42*'1.0.6'!$E$18,0)</f>
        <v>0</v>
      </c>
      <c r="F42" s="196">
        <f>IF(' Banco de Dados'!H32="A",'1.0.6'!D42*'1.0.6'!$F$18,0)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Dados'!G33="A",'1.0.6'!D43*'1.0.6'!$E$18,0)</f>
        <v>0</v>
      </c>
      <c r="F43" s="196">
        <f>IF(' Banco de Dados'!H33="A",'1.0.6'!D43*'1.0.6'!$F$18,0)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Dados'!G34="A",'1.0.6'!D44*'1.0.6'!$E$18,0)</f>
        <v>0</v>
      </c>
      <c r="F44" s="196">
        <f>IF(' Banco de Dados'!H34="A",'1.0.6'!D44*'1.0.6'!$F$18,0)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Dados'!G35="A",'1.0.6'!D45*'1.0.6'!$E$18,0)</f>
        <v>0</v>
      </c>
      <c r="F45" s="196">
        <f>IF(' Banco de Dados'!H35="A",'1.0.6'!D45*'1.0.6'!$F$18,0)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Dados'!G36="A",'1.0.6'!D46*'1.0.6'!$E$18,0)</f>
        <v>0</v>
      </c>
      <c r="F46" s="196">
        <f>IF(' Banco de Dados'!H36="A",'1.0.6'!D46*'1.0.6'!$F$18,0)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Dados'!G37="A",'1.0.6'!D47*'1.0.6'!$E$18,0)</f>
        <v>0</v>
      </c>
      <c r="F47" s="196">
        <f>IF(' Banco de Dados'!H37="A",'1.0.6'!D47*'1.0.6'!$F$18,0)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Dados'!G38="A",'1.0.6'!D48*'1.0.6'!$E$18,0)</f>
        <v>0</v>
      </c>
      <c r="F48" s="196">
        <f>IF(' Banco de Dados'!H38="A",'1.0.6'!D48*'1.0.6'!$F$18,0)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Dados'!G39="A",'1.0.6'!D49*'1.0.6'!$E$18,0)</f>
        <v>0</v>
      </c>
      <c r="F49" s="196">
        <f>IF(' Banco de Dados'!H39="A",'1.0.6'!D49*'1.0.6'!$F$18,0)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Dados'!G40="A",'1.0.6'!D50*'1.0.6'!$E$18,0)</f>
        <v>0</v>
      </c>
      <c r="F50" s="196">
        <f>IF(' Banco de Dados'!H40="A",'1.0.6'!D50*'1.0.6'!$F$18,0)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Dados'!G41="A",'1.0.6'!D51*'1.0.6'!$E$18,0)</f>
        <v>0</v>
      </c>
      <c r="F51" s="196">
        <f>IF(' Banco de Dados'!H41="A",'1.0.6'!D51*'1.0.6'!$F$18,0)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>
        <v>1</v>
      </c>
      <c r="D52" s="196">
        <f>IF($I$12="X",' Banco de Dados'!D42,IF($I$12="XX",' Banco de Dados'!E42,IF($I$12="XXX",' Banco de Dados'!F42,0)))</f>
        <v>1027.69</v>
      </c>
      <c r="E52" s="196">
        <f>IF(' Banco de Dados'!G42="A",'1.0.6'!D52*'1.0.6'!$E$18,0)</f>
        <v>0</v>
      </c>
      <c r="F52" s="196">
        <f>IF(' Banco de Dados'!H42="A",'1.0.6'!D52*'1.0.6'!$F$18,0)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1897.7399360684446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Dados'!G43="A",'1.0.6'!D53*'1.0.6'!$E$18,0)</f>
        <v>0</v>
      </c>
      <c r="F53" s="196">
        <f>IF(' Banco de Dados'!H43="A",'1.0.6'!D53*'1.0.6'!$F$18,0)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Dados'!G44="A",'1.0.6'!D54*'1.0.6'!$E$18,0)</f>
        <v>395.072</v>
      </c>
      <c r="F54" s="196">
        <f>IF(' Banco de Dados'!H44="A",'1.0.6'!D54*'1.0.6'!$F$18,0)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3795.4798721368893</v>
      </c>
      <c r="J55" s="5"/>
      <c r="K55" s="145"/>
      <c r="L55" s="5"/>
      <c r="M55" s="5"/>
      <c r="P55"/>
      <c r="Q55"/>
    </row>
    <row r="56" spans="2:17" ht="7.5" customHeight="1">
      <c r="F56" s="7"/>
      <c r="G56" s="619"/>
      <c r="H56" s="619"/>
      <c r="I56" s="619"/>
      <c r="J56" s="5"/>
      <c r="K56" s="94"/>
      <c r="O56"/>
      <c r="P56"/>
      <c r="Q56"/>
    </row>
    <row r="57" spans="2:17" ht="7.5" customHeight="1">
      <c r="F57" s="7"/>
      <c r="G57" s="619"/>
      <c r="H57" s="619"/>
      <c r="I57" s="619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617" t="s">
        <v>84</v>
      </c>
      <c r="F58" s="617" t="s">
        <v>85</v>
      </c>
      <c r="G58" s="617" t="s">
        <v>57</v>
      </c>
      <c r="H58" s="617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618"/>
      <c r="H59" s="618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Dados'!G46="A",'1.0.6'!D60*'1.0.6'!$E$18,0)</f>
        <v>0</v>
      </c>
      <c r="F60" s="301">
        <f>IF(' Banco de Dados'!H46="A",'1.0.6'!D60*'1.0.6'!$F$18,0)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Dados'!G47="A",'1.0.6'!D61*'1.0.6'!$E$18,0)</f>
        <v>0</v>
      </c>
      <c r="F61" s="303">
        <f>IF(' Banco de Dados'!H47="A",'1.0.6'!D61*'1.0.6'!$F$18,0)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Dados'!G48="A",'1.0.6'!D62*'1.0.6'!$E$18,0)</f>
        <v>0</v>
      </c>
      <c r="F62" s="303">
        <f>IF(' Banco de Dados'!H48="A",'1.0.6'!D62*'1.0.6'!$F$18,0)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Dados'!G49="A",'1.0.6'!D63*'1.0.6'!$E$18,0)</f>
        <v>0</v>
      </c>
      <c r="F63" s="303">
        <f>IF(' Banco de Dados'!H49="A",'1.0.6'!D63*'1.0.6'!$F$18,0)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Dados'!G50="A",'1.0.6'!D64*'1.0.6'!$E$18,0)</f>
        <v>0</v>
      </c>
      <c r="F64" s="303">
        <f>IF(' Banco de Dados'!H50="A",'1.0.6'!D64*'1.0.6'!$F$18,0)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Dados'!G51="A",'1.0.6'!D65*'1.0.6'!$E$18,0)</f>
        <v>0</v>
      </c>
      <c r="F65" s="305">
        <f>IF(' Banco de Dados'!H51="A",'1.0.6'!D65*'1.0.6'!$F$18,0)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619"/>
      <c r="H67" s="619"/>
      <c r="I67" s="619"/>
      <c r="J67" s="5"/>
      <c r="O67"/>
      <c r="P67"/>
      <c r="Q67"/>
    </row>
    <row r="68" spans="2:17" ht="7.5" customHeight="1">
      <c r="F68" s="7"/>
      <c r="G68" s="619"/>
      <c r="H68" s="619"/>
      <c r="I68" s="619"/>
      <c r="O68"/>
      <c r="P68"/>
      <c r="Q68"/>
    </row>
    <row r="69" spans="2:17" ht="12.75" customHeight="1">
      <c r="B69" s="802" t="s">
        <v>26</v>
      </c>
      <c r="C69" s="621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622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113</v>
      </c>
      <c r="I71" s="608">
        <f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113</v>
      </c>
      <c r="I92" s="608">
        <f t="shared" si="5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141.46822541666668</v>
      </c>
      <c r="J97" s="94"/>
      <c r="K97" s="145"/>
      <c r="L97" s="2"/>
      <c r="P97"/>
      <c r="Q97"/>
    </row>
    <row r="98" spans="2:17">
      <c r="F98" s="7"/>
      <c r="G98" s="619"/>
      <c r="H98" s="619"/>
      <c r="I98" s="619"/>
      <c r="O98"/>
      <c r="P98"/>
      <c r="Q98"/>
    </row>
    <row r="99" spans="2:17" ht="12.75" customHeight="1">
      <c r="B99" s="802" t="s">
        <v>0</v>
      </c>
      <c r="C99" s="621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622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19"/>
      <c r="H121" s="619"/>
      <c r="I121" s="619"/>
      <c r="O121"/>
      <c r="P121"/>
      <c r="Q121"/>
    </row>
    <row r="122" spans="2:17">
      <c r="B122" s="802" t="s">
        <v>201</v>
      </c>
      <c r="C122" s="621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622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619"/>
      <c r="H147" s="619"/>
      <c r="I147" s="619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619"/>
      <c r="I158" s="619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>
        <v>1</v>
      </c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789.52257947089947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789.52257947089947</v>
      </c>
      <c r="J180" s="144"/>
      <c r="K180" s="94"/>
      <c r="L180" s="2"/>
      <c r="P180"/>
      <c r="Q180"/>
    </row>
    <row r="181" spans="2:17">
      <c r="F181" s="7"/>
      <c r="G181" s="619"/>
      <c r="H181" s="619"/>
      <c r="I181" s="619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6626.7882170019875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626.21520491136005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545.70182142275655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136.42545535568914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49.113163928048088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185.53861928373723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96.61606018632412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417.77500099086444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447.29657493668577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961.68763611387431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8945.9314987337148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107351.17798480458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8945.9314987337148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388.95354342320496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48.61919292790062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f>200*8</f>
        <v>1600</v>
      </c>
      <c r="F221" s="808" t="str">
        <f>CONCATENATE(I224,"/","dia")</f>
        <v>M²/dia</v>
      </c>
      <c r="G221" s="808"/>
      <c r="H221" s="808"/>
      <c r="I221" s="597">
        <f>H217/E221</f>
        <v>0.24309596463950311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0.24309596463950311</v>
      </c>
      <c r="I224" s="597" t="str">
        <f>'Planilha Básica - Lixo'!D18</f>
        <v>M²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G226:H226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9" priority="27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6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Lixo'!C19</f>
        <v>Limpeza manual de feiras e mercados municipais, incluindo lavagem com caminhão pipa -Dias úteis.</v>
      </c>
      <c r="E8" s="31"/>
      <c r="F8" s="31"/>
      <c r="G8" s="21"/>
      <c r="H8" s="21"/>
      <c r="I8" s="603" t="str">
        <f>'Planilha Básica - Lixo'!A19</f>
        <v>1.0.7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Dados'!G9="A",'1.0.7'!D19*'1.0.7'!$E$18,0)</f>
        <v>0</v>
      </c>
      <c r="F19" s="196">
        <f>IF(' Banco de Dados'!H9="A",'1.0.7'!D19*'1.0.7'!$F$18,0)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Dados'!G10="A",'1.0.7'!D20*'1.0.7'!$E$18,0)</f>
        <v>0</v>
      </c>
      <c r="F20" s="196">
        <f>IF(' Banco de Dados'!H10="A",'1.0.7'!D20*'1.0.7'!$F$18,0)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Dados'!G11="A",'1.0.7'!D21*'1.0.7'!$E$18,0)</f>
        <v>0</v>
      </c>
      <c r="F21" s="196">
        <f>IF(' Banco de Dados'!H11="A",'1.0.7'!D21*'1.0.7'!$F$18,0)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Dados'!G12="A",'1.0.7'!D22*'1.0.7'!$E$18,0)</f>
        <v>0</v>
      </c>
      <c r="F22" s="196">
        <f>IF(' Banco de Dados'!H12="A",'1.0.7'!D22*'1.0.7'!$F$18,0)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Dados'!G13="A",'1.0.7'!D23*'1.0.7'!$E$18,0)</f>
        <v>0</v>
      </c>
      <c r="F23" s="196">
        <f>IF(' Banco de Dados'!H13="A",'1.0.7'!D23*'1.0.7'!$F$18,0)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Dados'!G14="A",'1.0.7'!D24*'1.0.7'!$E$18,0)</f>
        <v>422.28400000000005</v>
      </c>
      <c r="F24" s="196">
        <f>IF(' Banco de Dados'!H14="A",'1.0.7'!D24*'1.0.7'!$F$18,0)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Dados'!G15="A",'1.0.7'!D25*'1.0.7'!$E$18,0)</f>
        <v>422.28400000000005</v>
      </c>
      <c r="F25" s="196">
        <f>IF(' Banco de Dados'!H15="A",'1.0.7'!D25*'1.0.7'!$F$18,0)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Dados'!G16="A",'1.0.7'!D26*'1.0.7'!$E$18,0)</f>
        <v>422.28400000000005</v>
      </c>
      <c r="F26" s="196">
        <f>IF(' Banco de Dados'!H16="A",'1.0.7'!D26*'1.0.7'!$F$18,0)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Dados'!G17="A",'1.0.7'!D27*'1.0.7'!$E$18,0)</f>
        <v>422.28400000000005</v>
      </c>
      <c r="F27" s="196">
        <f>IF(' Banco de Dados'!H17="A",'1.0.7'!D27*'1.0.7'!$F$18,0)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Dados'!G18="A",'1.0.7'!D28*'1.0.7'!$E$18,0)</f>
        <v>422.28400000000005</v>
      </c>
      <c r="F28" s="196">
        <f>IF(' Banco de Dados'!H18="A",'1.0.7'!D28*'1.0.7'!$F$18,0)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Dados'!G19="A",'1.0.7'!D29*'1.0.7'!$E$18,0)</f>
        <v>0</v>
      </c>
      <c r="F29" s="196">
        <f>IF(' Banco de Dados'!H19="A",'1.0.7'!D29*'1.0.7'!$F$18,0)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Dados'!G20="A",'1.0.7'!D30*'1.0.7'!$E$18,0)</f>
        <v>0</v>
      </c>
      <c r="F30" s="196">
        <f>IF(' Banco de Dados'!H20="A",'1.0.7'!D30*'1.0.7'!$F$18,0)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4</v>
      </c>
      <c r="D31" s="196">
        <f>IF($I$12="X",' Banco de Dados'!D21,IF($I$12="XX",' Banco de Dados'!E21,IF($I$12="XXX",' Banco de Dados'!F21,0)))</f>
        <v>1027.69</v>
      </c>
      <c r="E31" s="196">
        <f>IF(' Banco de Dados'!G21="A",'1.0.7'!D31*'1.0.7'!$E$18,0)</f>
        <v>411.07600000000002</v>
      </c>
      <c r="F31" s="196">
        <f>IF(' Banco de Dados'!H21="A",'1.0.7'!D31*'1.0.7'!$F$18,0)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10627.343641983291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Dados'!G22="A",'1.0.7'!D32*'1.0.7'!$E$18,0)</f>
        <v>0</v>
      </c>
      <c r="F32" s="196">
        <f>IF(' Banco de Dados'!H22="A",'1.0.7'!D32*'1.0.7'!$F$18,0)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Dados'!G23="A",'1.0.7'!D33*'1.0.7'!$E$18,0)</f>
        <v>0</v>
      </c>
      <c r="F33" s="196">
        <f>IF(' Banco de Dados'!H23="A",'1.0.7'!D33*'1.0.7'!$F$18,0)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Dados'!G24="A",'1.0.7'!D34*'1.0.7'!$E$18,0)</f>
        <v>0</v>
      </c>
      <c r="F34" s="196">
        <f>IF(' Banco de Dados'!H24="A",'1.0.7'!D34*'1.0.7'!$F$18,0)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Dados'!G25="A",'1.0.7'!D35*'1.0.7'!$E$18,0)</f>
        <v>0</v>
      </c>
      <c r="F35" s="196">
        <f>IF(' Banco de Dados'!H25="A",'1.0.7'!D35*'1.0.7'!$F$18,0)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Dados'!G26="A",'1.0.7'!D36*'1.0.7'!$E$18,0)</f>
        <v>0</v>
      </c>
      <c r="F36" s="196">
        <f>IF(' Banco de Dados'!H26="A",'1.0.7'!D36*'1.0.7'!$F$18,0)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Dados'!G27="A",'1.0.7'!D37*'1.0.7'!$E$18,0)</f>
        <v>0</v>
      </c>
      <c r="F37" s="196">
        <f>IF(' Banco de Dados'!H27="A",'1.0.7'!D37*'1.0.7'!$F$18,0)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v>1</v>
      </c>
      <c r="D38" s="196">
        <f>IF($I$12="X",' Banco de Dados'!D28,IF($I$12="XX",' Banco de Dados'!E28,IF($I$12="XXX",' Banco de Dados'!F28,0)))</f>
        <v>2165.0500000000002</v>
      </c>
      <c r="E38" s="196">
        <f>IF(' Banco de Dados'!G28="A",'1.0.7'!D38*'1.0.7'!$E$18,0)</f>
        <v>0</v>
      </c>
      <c r="F38" s="196">
        <f>IF(' Banco de Dados'!H28="A",'1.0.7'!D38*'1.0.7'!$F$18,0)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3997.9973032577782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Dados'!G29="A",'1.0.7'!D39*'1.0.7'!$E$18,0)</f>
        <v>0</v>
      </c>
      <c r="F39" s="196">
        <f>IF(' Banco de Dados'!H29="A",'1.0.7'!D39*'1.0.7'!$F$18,0)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Dados'!G30="A",'1.0.7'!D40*'1.0.7'!$E$18,0)</f>
        <v>0</v>
      </c>
      <c r="F40" s="196">
        <f>IF(' Banco de Dados'!H30="A",'1.0.7'!D40*'1.0.7'!$F$18,0)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Dados'!G31="A",'1.0.7'!D41*'1.0.7'!$E$18,0)</f>
        <v>0</v>
      </c>
      <c r="F41" s="196">
        <f>IF(' Banco de Dados'!H31="A",'1.0.7'!D41*'1.0.7'!$F$18,0)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Dados'!G32="A",'1.0.7'!D42*'1.0.7'!$E$18,0)</f>
        <v>0</v>
      </c>
      <c r="F42" s="196">
        <f>IF(' Banco de Dados'!H32="A",'1.0.7'!D42*'1.0.7'!$F$18,0)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Dados'!G33="A",'1.0.7'!D43*'1.0.7'!$E$18,0)</f>
        <v>0</v>
      </c>
      <c r="F43" s="196">
        <f>IF(' Banco de Dados'!H33="A",'1.0.7'!D43*'1.0.7'!$F$18,0)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Dados'!G34="A",'1.0.7'!D44*'1.0.7'!$E$18,0)</f>
        <v>0</v>
      </c>
      <c r="F44" s="196">
        <f>IF(' Banco de Dados'!H34="A",'1.0.7'!D44*'1.0.7'!$F$18,0)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Dados'!G35="A",'1.0.7'!D45*'1.0.7'!$E$18,0)</f>
        <v>0</v>
      </c>
      <c r="F45" s="196">
        <f>IF(' Banco de Dados'!H35="A",'1.0.7'!D45*'1.0.7'!$F$18,0)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Dados'!G36="A",'1.0.7'!D46*'1.0.7'!$E$18,0)</f>
        <v>0</v>
      </c>
      <c r="F46" s="196">
        <f>IF(' Banco de Dados'!H36="A",'1.0.7'!D46*'1.0.7'!$F$18,0)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Dados'!G37="A",'1.0.7'!D47*'1.0.7'!$E$18,0)</f>
        <v>0</v>
      </c>
      <c r="F47" s="196">
        <f>IF(' Banco de Dados'!H37="A",'1.0.7'!D47*'1.0.7'!$F$18,0)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Dados'!G38="A",'1.0.7'!D48*'1.0.7'!$E$18,0)</f>
        <v>0</v>
      </c>
      <c r="F48" s="196">
        <f>IF(' Banco de Dados'!H38="A",'1.0.7'!D48*'1.0.7'!$F$18,0)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Dados'!G39="A",'1.0.7'!D49*'1.0.7'!$E$18,0)</f>
        <v>0</v>
      </c>
      <c r="F49" s="196">
        <f>IF(' Banco de Dados'!H39="A",'1.0.7'!D49*'1.0.7'!$F$18,0)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Dados'!G40="A",'1.0.7'!D50*'1.0.7'!$E$18,0)</f>
        <v>0</v>
      </c>
      <c r="F50" s="196">
        <f>IF(' Banco de Dados'!H40="A",'1.0.7'!D50*'1.0.7'!$F$18,0)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Dados'!G41="A",'1.0.7'!D51*'1.0.7'!$E$18,0)</f>
        <v>0</v>
      </c>
      <c r="F51" s="196">
        <f>IF(' Banco de Dados'!H41="A",'1.0.7'!D51*'1.0.7'!$F$18,0)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Dados'!G42="A",'1.0.7'!D52*'1.0.7'!$E$18,0)</f>
        <v>0</v>
      </c>
      <c r="F52" s="196">
        <f>IF(' Banco de Dados'!H42="A",'1.0.7'!D52*'1.0.7'!$F$18,0)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Dados'!G43="A",'1.0.7'!D53*'1.0.7'!$E$18,0)</f>
        <v>0</v>
      </c>
      <c r="F53" s="196">
        <f>IF(' Banco de Dados'!H43="A",'1.0.7'!D53*'1.0.7'!$F$18,0)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Dados'!G44="A",'1.0.7'!D54*'1.0.7'!$E$18,0)</f>
        <v>395.072</v>
      </c>
      <c r="F54" s="196">
        <f>IF(' Banco de Dados'!H44="A",'1.0.7'!D54*'1.0.7'!$F$18,0)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6</v>
      </c>
      <c r="D55" s="41"/>
      <c r="E55" s="132"/>
      <c r="F55" s="132"/>
      <c r="G55" s="132"/>
      <c r="H55" s="132"/>
      <c r="I55" s="87">
        <f>SUM(I19:I54)</f>
        <v>16523.080881309514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1.4999999999999999E-2</v>
      </c>
      <c r="D60" s="301">
        <f>IF($I$12="X",' Banco de Dados'!D46,IF($I$12="XX",' Banco de Dados'!E46,IF($I$12="XXX",' Banco de Dados'!F50,0)))</f>
        <v>6000</v>
      </c>
      <c r="E60" s="301">
        <f>IF(' Banco de Dados'!G46="A",'1.0.7'!D60*'1.0.7'!$E$18,0)</f>
        <v>0</v>
      </c>
      <c r="F60" s="301">
        <f>IF(' Banco de Dados'!H46="A",'1.0.7'!D60*'1.0.7'!$F$18,0)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166.19466399999999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0.04</v>
      </c>
      <c r="D61" s="303">
        <f>IF($I$12="X",' Banco de Dados'!D47,IF($I$12="XX",' Banco de Dados'!E47,IF($I$12="XXX",' Banco de Dados'!F51,0)))</f>
        <v>6000</v>
      </c>
      <c r="E61" s="303">
        <f>IF(' Banco de Dados'!G47="A",'1.0.7'!D61*'1.0.7'!$E$18,0)</f>
        <v>0</v>
      </c>
      <c r="F61" s="303">
        <f>IF(' Banco de Dados'!H47="A",'1.0.7'!D61*'1.0.7'!$F$18,0)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443.18577066666666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0.04</v>
      </c>
      <c r="D62" s="303">
        <f>IF($I$12="X",' Banco de Dados'!D48,IF($I$12="XX",' Banco de Dados'!E48,IF($I$12="XXX",' Banco de Dados'!F52,0)))</f>
        <v>1990.8</v>
      </c>
      <c r="E62" s="303">
        <f>IF(' Banco de Dados'!G48="A",'1.0.7'!D62*'1.0.7'!$E$18,0)</f>
        <v>0</v>
      </c>
      <c r="F62" s="303">
        <f>IF(' Banco de Dados'!H48="A",'1.0.7'!D62*'1.0.7'!$F$18,0)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147.0490387072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0.04</v>
      </c>
      <c r="D63" s="303">
        <f>IF($I$12="X",' Banco de Dados'!D49,IF($I$12="XX",' Banco de Dados'!E49,IF($I$12="XXX",' Banco de Dados'!F53,0)))</f>
        <v>1437.8</v>
      </c>
      <c r="E63" s="303">
        <f>IF(' Banco de Dados'!G49="A",'1.0.7'!D63*'1.0.7'!$E$18,0)</f>
        <v>0</v>
      </c>
      <c r="F63" s="303">
        <f>IF(' Banco de Dados'!H49="A",'1.0.7'!D63*'1.0.7'!$F$18,0)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106.20208351075554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1.4999999999999999E-2</v>
      </c>
      <c r="D64" s="303">
        <f>IF($I$12="X",' Banco de Dados'!D50,IF($I$12="XX",' Banco de Dados'!E50,IF($I$12="XXX",' Banco de Dados'!F54,0)))</f>
        <v>2765</v>
      </c>
      <c r="E64" s="303">
        <f>IF(' Banco de Dados'!G50="A",'1.0.7'!D64*'1.0.7'!$E$18,0)</f>
        <v>0</v>
      </c>
      <c r="F64" s="303">
        <f>IF(' Banco de Dados'!H50="A",'1.0.7'!D64*'1.0.7'!$F$18,0)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76.588040993333337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1.4999999999999999E-2</v>
      </c>
      <c r="D65" s="305">
        <f>IF($I$12="X",' Banco de Dados'!D51,IF($I$12="XX",' Banco de Dados'!E51,IF($I$12="XXX",' Banco de Dados'!F55,0)))</f>
        <v>3882.06</v>
      </c>
      <c r="E65" s="305">
        <f>IF(' Banco de Dados'!G51="A",'1.0.7'!D65*'1.0.7'!$E$18,0)</f>
        <v>0</v>
      </c>
      <c r="F65" s="305">
        <f>IF(' Banco de Dados'!H51="A",'1.0.7'!D65*'1.0.7'!$F$18,0)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107.52960955464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0.16500000000000004</v>
      </c>
      <c r="D66" s="299"/>
      <c r="E66" s="299"/>
      <c r="F66" s="299"/>
      <c r="G66" s="299"/>
      <c r="H66" s="299"/>
      <c r="I66" s="300">
        <f>SUM(I60:I65)</f>
        <v>1046.7492074325955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6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6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6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9.8000000000000007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6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113</v>
      </c>
      <c r="I76" s="608">
        <f t="shared" si="5"/>
        <v>11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6.165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31.868426249999999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6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136.80000000000001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6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40.799999999999997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6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6.165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88.365000000000009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356.63342625000001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4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66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4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25.333333333333332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4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10.666666666666666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4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8"/>
        <v>83.333333333333329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185.33333333333331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6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9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6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6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39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6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5.625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6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0.88749999999999996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6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22.5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6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6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3.75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6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3.9000000000000004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6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11.175000000000001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6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2.5499999999999998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6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1.35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6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7.5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6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7.45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6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2.6099999999999994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6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6.0749999999999993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6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2.4000000000000004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6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10.75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6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3.4249999999999998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6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4.9499999999999993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6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23.75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6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9.35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180.2475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6.165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269.41049999999996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6.165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6.165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6.165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6.165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2959.2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6.165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6.165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3228.6104999999998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6.165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15.4125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6.165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567.17999999999995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6.165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24.66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6.165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638.07749999999999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6.165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1.5412500000000001E-2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1245.3454124999998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34720.346950343956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3280.9874811329942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2859.1462335587516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714.78655838968791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257.32316102028761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972.10971940997547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506.20949708909052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2188.8873624130115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2343.5624865235673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5038.6593460256699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46871.24973047134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562454.99676565605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46871.24973047134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2037.8804230639712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254.7350528829964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3000</v>
      </c>
      <c r="F221" s="808" t="str">
        <f>CONCATENATE(I224,"/","dia")</f>
        <v>M²/dia</v>
      </c>
      <c r="G221" s="808"/>
      <c r="H221" s="808"/>
      <c r="I221" s="597">
        <f>H217/E221</f>
        <v>0.67929347435465703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0.67929347435465703</v>
      </c>
      <c r="I224" s="597" t="str">
        <f>'Planilha Básica - Lixo'!D19</f>
        <v>M²</v>
      </c>
      <c r="O224"/>
      <c r="P224"/>
      <c r="Q224"/>
    </row>
    <row r="225" spans="7:17">
      <c r="O225"/>
      <c r="P225"/>
      <c r="Q225"/>
    </row>
    <row r="226" spans="7:17">
      <c r="G226" s="797">
        <v>0.78</v>
      </c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25:H145 H150:H156 G184:H190 H101:H119">
    <cfRule type="cellIs" dxfId="8" priority="3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BreakPreview" topLeftCell="B176" zoomScale="60" zoomScaleNormal="100" workbookViewId="0">
      <selection activeCell="N22" sqref="N22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32.25" customHeight="1">
      <c r="B8" s="310" t="s">
        <v>240</v>
      </c>
      <c r="C8" s="30" t="s">
        <v>63</v>
      </c>
      <c r="D8" s="816" t="str">
        <f>'Planilha Básica - Lixo'!C20</f>
        <v>Limpeza manual de feiras e mercados municipais, incluindo lavagem com caminhão pipa - Domingos/feriados.</v>
      </c>
      <c r="E8" s="816"/>
      <c r="F8" s="816"/>
      <c r="G8" s="816"/>
      <c r="H8" s="816"/>
      <c r="I8" s="603" t="str">
        <f>'Planilha Básica - Lixo'!A20</f>
        <v>1.0.7.1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458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629" t="s">
        <v>84</v>
      </c>
      <c r="F17" s="629" t="s">
        <v>85</v>
      </c>
      <c r="G17" s="629" t="s">
        <v>57</v>
      </c>
      <c r="H17" s="629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632"/>
      <c r="H18" s="63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5263.65653286</v>
      </c>
      <c r="E19" s="196">
        <f>IF(' Banco de Dados'!G9="A",'1.0.7.1'!D19*'1.0.7.1'!$E$18,0)</f>
        <v>0</v>
      </c>
      <c r="F19" s="196">
        <f>IF(' Banco de Dados'!H9="A",'1.0.7.1'!D19*'1.0.7.1'!$F$18,0)</f>
        <v>0</v>
      </c>
      <c r="G19" s="196">
        <f t="shared" ref="G19:G54" si="0">D19+E19+F19</f>
        <v>5263.65653286</v>
      </c>
      <c r="H19" s="196">
        <f>G19*' Banco de Dados'!$C$88</f>
        <v>4456.2504548074739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4143.7544638600002</v>
      </c>
      <c r="E20" s="196">
        <f>IF(' Banco de Dados'!G10="A",'1.0.7.1'!D20*'1.0.7.1'!$E$18,0)</f>
        <v>0</v>
      </c>
      <c r="F20" s="196">
        <f>IF(' Banco de Dados'!H10="A",'1.0.7.1'!D20*'1.0.7.1'!$F$18,0)</f>
        <v>0</v>
      </c>
      <c r="G20" s="196">
        <f t="shared" si="0"/>
        <v>4143.7544638600002</v>
      </c>
      <c r="H20" s="196">
        <f>G20*' Banco de Dados'!$C$88</f>
        <v>3508.1331008034763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2215.4787553800002</v>
      </c>
      <c r="E21" s="196">
        <f>IF(' Banco de Dados'!G11="A",'1.0.7.1'!D21*'1.0.7.1'!$E$18,0)</f>
        <v>0</v>
      </c>
      <c r="F21" s="196">
        <f>IF(' Banco de Dados'!H11="A",'1.0.7.1'!D21*'1.0.7.1'!$F$18,0)</f>
        <v>0</v>
      </c>
      <c r="G21" s="196">
        <f t="shared" si="0"/>
        <v>2215.4787553800002</v>
      </c>
      <c r="H21" s="196">
        <f>G21*' Banco de Dados'!$C$88</f>
        <v>1875.6406596146369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3001.0747256600002</v>
      </c>
      <c r="E22" s="196">
        <f>IF(' Banco de Dados'!G12="A",'1.0.7.1'!D22*'1.0.7.1'!$E$18,0)</f>
        <v>0</v>
      </c>
      <c r="F22" s="196">
        <f>IF(' Banco de Dados'!H12="A",'1.0.7.1'!D22*'1.0.7.1'!$F$18,0)</f>
        <v>0</v>
      </c>
      <c r="G22" s="196">
        <f>D22+E22+F22</f>
        <v>3001.0747256600002</v>
      </c>
      <c r="H22" s="196">
        <f>G22*' Banco de Dados'!$C$88</f>
        <v>2540.7320040061768</v>
      </c>
      <c r="I22" s="199">
        <f>SUM(G22:H22)*C22</f>
        <v>5541.8067296661775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3603.9237038200004</v>
      </c>
      <c r="E23" s="196">
        <f>IF(' Banco de Dados'!G13="A",'1.0.7.1'!D23*'1.0.7.1'!$E$18,0)</f>
        <v>0</v>
      </c>
      <c r="F23" s="196">
        <f>IF(' Banco de Dados'!H13="A",'1.0.7.1'!D23*'1.0.7.1'!$F$18,0)</f>
        <v>0</v>
      </c>
      <c r="G23" s="196">
        <f t="shared" si="0"/>
        <v>3603.9237038200004</v>
      </c>
      <c r="H23" s="196">
        <f>G23*' Banco de Dados'!$C$88</f>
        <v>3051.1083966022275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3082.89912194</v>
      </c>
      <c r="E24" s="196">
        <f>IF(' Banco de Dados'!G14="A",'1.0.7.1'!D24*'1.0.7.1'!$E$18,0)</f>
        <v>1233.159648776</v>
      </c>
      <c r="F24" s="196">
        <f>IF(' Banco de Dados'!H14="A",'1.0.7.1'!D24*'1.0.7.1'!$F$18,0)</f>
        <v>0</v>
      </c>
      <c r="G24" s="196">
        <f t="shared" si="0"/>
        <v>4316.0587707160003</v>
      </c>
      <c r="H24" s="196">
        <f>G24*' Banco de Dados'!$C$88</f>
        <v>3654.0071982106524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3082.89912194</v>
      </c>
      <c r="E25" s="196">
        <f>IF(' Banco de Dados'!G15="A",'1.0.7.1'!D25*'1.0.7.1'!$E$18,0)</f>
        <v>1233.159648776</v>
      </c>
      <c r="F25" s="196">
        <f>IF(' Banco de Dados'!H15="A",'1.0.7.1'!D25*'1.0.7.1'!$F$18,0)</f>
        <v>0</v>
      </c>
      <c r="G25" s="196">
        <f t="shared" si="0"/>
        <v>4316.0587707160003</v>
      </c>
      <c r="H25" s="196">
        <f>G25*' Banco de Dados'!$C$88</f>
        <v>3654.0071982106524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3082.89912194</v>
      </c>
      <c r="E26" s="196">
        <f>IF(' Banco de Dados'!G16="A",'1.0.7.1'!D26*'1.0.7.1'!$E$18,0)</f>
        <v>1233.159648776</v>
      </c>
      <c r="F26" s="196">
        <f>IF(' Banco de Dados'!H16="A",'1.0.7.1'!D26*'1.0.7.1'!$F$18,0)</f>
        <v>0</v>
      </c>
      <c r="G26" s="196">
        <f t="shared" si="0"/>
        <v>4316.0587707160003</v>
      </c>
      <c r="H26" s="196">
        <f>G26*' Banco de Dados'!$C$88</f>
        <v>3654.0071982106524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3082.89912194</v>
      </c>
      <c r="E27" s="196">
        <f>IF(' Banco de Dados'!G17="A",'1.0.7.1'!D27*'1.0.7.1'!$E$18,0)</f>
        <v>1233.159648776</v>
      </c>
      <c r="F27" s="196">
        <f>IF(' Banco de Dados'!H17="A",'1.0.7.1'!D27*'1.0.7.1'!$F$18,0)</f>
        <v>0</v>
      </c>
      <c r="G27" s="196">
        <f t="shared" si="0"/>
        <v>4316.0587707160003</v>
      </c>
      <c r="H27" s="196">
        <f>G27*' Banco de Dados'!$C$88</f>
        <v>3654.0071982106524</v>
      </c>
      <c r="I27" s="199">
        <f t="shared" si="1"/>
        <v>0</v>
      </c>
      <c r="J27" s="5"/>
      <c r="K27" s="94"/>
      <c r="M27" s="2">
        <f>D27*40%</f>
        <v>1233.159648776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3082.89912194</v>
      </c>
      <c r="E28" s="196">
        <f>IF(' Banco de Dados'!G18="A",'1.0.7.1'!D28*'1.0.7.1'!$E$18,0)</f>
        <v>1233.159648776</v>
      </c>
      <c r="F28" s="196">
        <f>IF(' Banco de Dados'!H18="A",'1.0.7.1'!D28*'1.0.7.1'!$F$18,0)</f>
        <v>0</v>
      </c>
      <c r="G28" s="196">
        <f t="shared" si="0"/>
        <v>4316.0587707160003</v>
      </c>
      <c r="H28" s="196">
        <f>G28*' Banco de Dados'!$C$88</f>
        <v>3654.0071982106524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3001.0747256600002</v>
      </c>
      <c r="E29" s="196">
        <f>IF(' Banco de Dados'!G19="A",'1.0.7.1'!D29*'1.0.7.1'!$E$18,0)</f>
        <v>0</v>
      </c>
      <c r="F29" s="196">
        <f>IF(' Banco de Dados'!H19="A",'1.0.7.1'!D29*'1.0.7.1'!$F$18,0)</f>
        <v>0</v>
      </c>
      <c r="G29" s="196">
        <f t="shared" si="0"/>
        <v>3001.0747256600002</v>
      </c>
      <c r="H29" s="196">
        <f>G29*' Banco de Dados'!$C$88</f>
        <v>2540.7320040061768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3881.7820659200002</v>
      </c>
      <c r="E30" s="196">
        <f>IF(' Banco de Dados'!G20="A",'1.0.7.1'!D30*'1.0.7.1'!$E$18,0)</f>
        <v>0</v>
      </c>
      <c r="F30" s="196">
        <f>IF(' Banco de Dados'!H20="A",'1.0.7.1'!D30*'1.0.7.1'!$F$18,0)</f>
        <v>0</v>
      </c>
      <c r="G30" s="196">
        <f t="shared" si="0"/>
        <v>3881.7820659200002</v>
      </c>
      <c r="H30" s="196">
        <f>G30*' Banco de Dados'!$C$88</f>
        <v>3286.3453359333366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4</v>
      </c>
      <c r="D31" s="196">
        <f>IF($I$12="X",' Banco de Dados'!D21,IF($I$12="XX",' Banco de Dados'!E21,IF($I$12="XXX",' Banco de Dados'!F21,0)))</f>
        <v>3001.0747256600002</v>
      </c>
      <c r="E31" s="196">
        <f>IF(' Banco de Dados'!G21="A",'1.0.7.1'!D31*'1.0.7.1'!$E$18,0)</f>
        <v>1200.4298902640001</v>
      </c>
      <c r="F31" s="196">
        <f>IF(' Banco de Dados'!H21="A",'1.0.7.1'!D31*'1.0.7.1'!$F$18,0)</f>
        <v>0</v>
      </c>
      <c r="G31" s="196">
        <f t="shared" si="0"/>
        <v>4201.5046159240001</v>
      </c>
      <c r="H31" s="196">
        <f>G31*' Banco de Dados'!$C$88</f>
        <v>3557.0248056086475</v>
      </c>
      <c r="I31" s="199">
        <f t="shared" si="1"/>
        <v>31034.11768613059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3001.0747256600002</v>
      </c>
      <c r="E32" s="196">
        <f>IF(' Banco de Dados'!G22="A",'1.0.7.1'!D32*'1.0.7.1'!$E$18,0)</f>
        <v>0</v>
      </c>
      <c r="F32" s="196">
        <f>IF(' Banco de Dados'!H22="A",'1.0.7.1'!D32*'1.0.7.1'!$F$18,0)</f>
        <v>0</v>
      </c>
      <c r="G32" s="196">
        <f t="shared" si="0"/>
        <v>3001.0747256600002</v>
      </c>
      <c r="H32" s="196">
        <f>G32*' Banco de Dados'!$C$88</f>
        <v>2540.7320040061768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2590.4050308400001</v>
      </c>
      <c r="E33" s="196">
        <f>IF(' Banco de Dados'!G23="A",'1.0.7.1'!D33*'1.0.7.1'!$E$18,0)</f>
        <v>0</v>
      </c>
      <c r="F33" s="196">
        <f>IF(' Banco de Dados'!H23="A",'1.0.7.1'!D33*'1.0.7.1'!$F$18,0)</f>
        <v>0</v>
      </c>
      <c r="G33" s="196">
        <f t="shared" si="0"/>
        <v>2590.4050308400001</v>
      </c>
      <c r="H33" s="196">
        <f>G33*' Banco de Dados'!$C$88</f>
        <v>2193.0560105418162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2590.4050308400001</v>
      </c>
      <c r="E34" s="196">
        <f>IF(' Banco de Dados'!G24="A",'1.0.7.1'!D34*'1.0.7.1'!$E$18,0)</f>
        <v>0</v>
      </c>
      <c r="F34" s="196">
        <f>IF(' Banco de Dados'!H24="A",'1.0.7.1'!D34*'1.0.7.1'!$F$18,0)</f>
        <v>0</v>
      </c>
      <c r="G34" s="196">
        <f t="shared" si="0"/>
        <v>2590.4050308400001</v>
      </c>
      <c r="H34" s="196">
        <f>G34*' Banco de Dados'!$C$88</f>
        <v>2193.0560105418162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2402.5476642200001</v>
      </c>
      <c r="E35" s="196">
        <f>IF(' Banco de Dados'!G25="A",'1.0.7.1'!D35*'1.0.7.1'!$E$18,0)</f>
        <v>0</v>
      </c>
      <c r="F35" s="196">
        <f>IF(' Banco de Dados'!H25="A",'1.0.7.1'!D35*'1.0.7.1'!$F$18,0)</f>
        <v>0</v>
      </c>
      <c r="G35" s="196">
        <f t="shared" si="0"/>
        <v>2402.5476642200001</v>
      </c>
      <c r="H35" s="196">
        <f>G35*' Banco de Dados'!$C$88</f>
        <v>2034.0145779914194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3344.5210941999999</v>
      </c>
      <c r="E36" s="196">
        <f>IF(' Banco de Dados'!G26="A",'1.0.7.1'!D36*'1.0.7.1'!$E$18,0)</f>
        <v>0</v>
      </c>
      <c r="F36" s="196">
        <f>IF(' Banco de Dados'!H26="A",'1.0.7.1'!D36*'1.0.7.1'!$F$18,0)</f>
        <v>0</v>
      </c>
      <c r="G36" s="196">
        <f t="shared" si="0"/>
        <v>3344.5210941999999</v>
      </c>
      <c r="H36" s="196">
        <f>G36*' Banco de Dados'!$C$88</f>
        <v>2831.4962334831262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4160.7209072000005</v>
      </c>
      <c r="E37" s="196">
        <f>IF(' Banco de Dados'!G27="A",'1.0.7.1'!D37*'1.0.7.1'!$E$18,0)</f>
        <v>0</v>
      </c>
      <c r="F37" s="196">
        <f>IF(' Banco de Dados'!H27="A",'1.0.7.1'!D37*'1.0.7.1'!$F$18,0)</f>
        <v>0</v>
      </c>
      <c r="G37" s="196">
        <f t="shared" si="0"/>
        <v>4160.7209072000005</v>
      </c>
      <c r="H37" s="196">
        <f>G37*' Banco de Dados'!$C$88</f>
        <v>3522.4970169097692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v>1</v>
      </c>
      <c r="D38" s="196">
        <f>IF($I$12="X",' Banco de Dados'!D28,IF($I$12="XX",' Banco de Dados'!E28,IF($I$12="XXX",' Banco de Dados'!F28,0)))</f>
        <v>6322.4093207000005</v>
      </c>
      <c r="E38" s="196">
        <f>IF(' Banco de Dados'!G28="A",'1.0.7.1'!D38*'1.0.7.1'!$E$18,0)</f>
        <v>0</v>
      </c>
      <c r="F38" s="196">
        <f>IF(' Banco de Dados'!H28="A",'1.0.7.1'!D38*'1.0.7.1'!$F$18,0)</f>
        <v>0</v>
      </c>
      <c r="G38" s="196">
        <f t="shared" si="0"/>
        <v>6322.4093207000005</v>
      </c>
      <c r="H38" s="196">
        <f>G38*' Banco de Dados'!$C$88</f>
        <v>5352.5983762356091</v>
      </c>
      <c r="I38" s="199">
        <f t="shared" si="1"/>
        <v>11675.007696935609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6322.4093207000005</v>
      </c>
      <c r="E39" s="196">
        <f>IF(' Banco de Dados'!G29="A",'1.0.7.1'!D39*'1.0.7.1'!$E$18,0)</f>
        <v>0</v>
      </c>
      <c r="F39" s="196">
        <f>IF(' Banco de Dados'!H29="A",'1.0.7.1'!D39*'1.0.7.1'!$F$18,0)</f>
        <v>0</v>
      </c>
      <c r="G39" s="196">
        <f t="shared" si="0"/>
        <v>6322.4093207000005</v>
      </c>
      <c r="H39" s="196">
        <f>G39*' Banco de Dados'!$C$88</f>
        <v>5352.5983762356091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6322.4093207000005</v>
      </c>
      <c r="E40" s="196">
        <f>IF(' Banco de Dados'!G30="A",'1.0.7.1'!D40*'1.0.7.1'!$E$18,0)</f>
        <v>0</v>
      </c>
      <c r="F40" s="196">
        <f>IF(' Banco de Dados'!H30="A",'1.0.7.1'!D40*'1.0.7.1'!$F$18,0)</f>
        <v>0</v>
      </c>
      <c r="G40" s="196">
        <f t="shared" si="0"/>
        <v>6322.4093207000005</v>
      </c>
      <c r="H40" s="196">
        <f>G40*' Banco de Dados'!$C$88</f>
        <v>5352.5983762356091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6322.4093207000005</v>
      </c>
      <c r="E41" s="196">
        <f>IF(' Banco de Dados'!G31="A",'1.0.7.1'!D41*'1.0.7.1'!$E$18,0)</f>
        <v>0</v>
      </c>
      <c r="F41" s="196">
        <f>IF(' Banco de Dados'!H31="A",'1.0.7.1'!D41*'1.0.7.1'!$F$18,0)</f>
        <v>0</v>
      </c>
      <c r="G41" s="196">
        <f t="shared" si="0"/>
        <v>6322.4093207000005</v>
      </c>
      <c r="H41" s="196">
        <f>G41*' Banco de Dados'!$C$88</f>
        <v>5352.5983762356091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6322.4093207000005</v>
      </c>
      <c r="E42" s="196">
        <f>IF(' Banco de Dados'!G32="A",'1.0.7.1'!D42*'1.0.7.1'!$E$18,0)</f>
        <v>0</v>
      </c>
      <c r="F42" s="196">
        <f>IF(' Banco de Dados'!H32="A",'1.0.7.1'!D42*'1.0.7.1'!$F$18,0)</f>
        <v>0</v>
      </c>
      <c r="G42" s="196">
        <f t="shared" si="0"/>
        <v>6322.4093207000005</v>
      </c>
      <c r="H42" s="196">
        <f>G42*' Banco de Dados'!$C$88</f>
        <v>5352.5983762356091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6322.4093207000005</v>
      </c>
      <c r="E43" s="196">
        <f>IF(' Banco de Dados'!G33="A",'1.0.7.1'!D43*'1.0.7.1'!$E$18,0)</f>
        <v>0</v>
      </c>
      <c r="F43" s="196">
        <f>IF(' Banco de Dados'!H33="A",'1.0.7.1'!D43*'1.0.7.1'!$F$18,0)</f>
        <v>0</v>
      </c>
      <c r="G43" s="196">
        <f t="shared" si="0"/>
        <v>6322.4093207000005</v>
      </c>
      <c r="H43" s="196">
        <f>G43*' Banco de Dados'!$C$88</f>
        <v>5352.5983762356091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6322.4093207000005</v>
      </c>
      <c r="E44" s="196">
        <f>IF(' Banco de Dados'!G34="A",'1.0.7.1'!D44*'1.0.7.1'!$E$18,0)</f>
        <v>0</v>
      </c>
      <c r="F44" s="196">
        <f>IF(' Banco de Dados'!H34="A",'1.0.7.1'!D44*'1.0.7.1'!$F$18,0)</f>
        <v>0</v>
      </c>
      <c r="G44" s="196">
        <f t="shared" si="0"/>
        <v>6322.4093207000005</v>
      </c>
      <c r="H44" s="196">
        <f>G44*' Banco de Dados'!$C$88</f>
        <v>5352.5983762356091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6322.4093207000005</v>
      </c>
      <c r="E45" s="196">
        <f>IF(' Banco de Dados'!G35="A",'1.0.7.1'!D45*'1.0.7.1'!$E$18,0)</f>
        <v>0</v>
      </c>
      <c r="F45" s="196">
        <f>IF(' Banco de Dados'!H35="A",'1.0.7.1'!D45*'1.0.7.1'!$F$18,0)</f>
        <v>0</v>
      </c>
      <c r="G45" s="196">
        <f t="shared" si="0"/>
        <v>6322.4093207000005</v>
      </c>
      <c r="H45" s="196">
        <f>G45*' Banco de Dados'!$C$88</f>
        <v>5352.5983762356091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6322.4093207000005</v>
      </c>
      <c r="E46" s="196">
        <f>IF(' Banco de Dados'!G36="A",'1.0.7.1'!D46*'1.0.7.1'!$E$18,0)</f>
        <v>0</v>
      </c>
      <c r="F46" s="196">
        <f>IF(' Banco de Dados'!H36="A",'1.0.7.1'!D46*'1.0.7.1'!$F$18,0)</f>
        <v>0</v>
      </c>
      <c r="G46" s="196">
        <f t="shared" si="0"/>
        <v>6322.4093207000005</v>
      </c>
      <c r="H46" s="196">
        <f>G46*' Banco de Dados'!$C$88</f>
        <v>5352.5983762356091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6322.4093207000005</v>
      </c>
      <c r="E47" s="196">
        <f>IF(' Banco de Dados'!G37="A",'1.0.7.1'!D47*'1.0.7.1'!$E$18,0)</f>
        <v>0</v>
      </c>
      <c r="F47" s="196">
        <f>IF(' Banco de Dados'!H37="A",'1.0.7.1'!D47*'1.0.7.1'!$F$18,0)</f>
        <v>0</v>
      </c>
      <c r="G47" s="196">
        <f t="shared" si="0"/>
        <v>6322.4093207000005</v>
      </c>
      <c r="H47" s="196">
        <f>G47*' Banco de Dados'!$C$88</f>
        <v>5352.5983762356091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6322.4093207000005</v>
      </c>
      <c r="E48" s="196">
        <f>IF(' Banco de Dados'!G38="A",'1.0.7.1'!D48*'1.0.7.1'!$E$18,0)</f>
        <v>0</v>
      </c>
      <c r="F48" s="196">
        <f>IF(' Banco de Dados'!H38="A",'1.0.7.1'!D48*'1.0.7.1'!$F$18,0)</f>
        <v>0</v>
      </c>
      <c r="G48" s="196">
        <f t="shared" si="0"/>
        <v>6322.4093207000005</v>
      </c>
      <c r="H48" s="196">
        <f>G48*' Banco de Dados'!$C$88</f>
        <v>5352.5983762356091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6322.4093207000005</v>
      </c>
      <c r="E49" s="196">
        <f>IF(' Banco de Dados'!G39="A",'1.0.7.1'!D49*'1.0.7.1'!$E$18,0)</f>
        <v>0</v>
      </c>
      <c r="F49" s="196">
        <f>IF(' Banco de Dados'!H39="A",'1.0.7.1'!D49*'1.0.7.1'!$F$18,0)</f>
        <v>0</v>
      </c>
      <c r="G49" s="196">
        <f t="shared" si="0"/>
        <v>6322.4093207000005</v>
      </c>
      <c r="H49" s="196">
        <f>G49*' Banco de Dados'!$C$88</f>
        <v>5352.5983762356091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3966.3806655000003</v>
      </c>
      <c r="E50" s="196">
        <f>IF(' Banco de Dados'!G40="A",'1.0.7.1'!D50*'1.0.7.1'!$E$18,0)</f>
        <v>0</v>
      </c>
      <c r="F50" s="196">
        <f>IF(' Banco de Dados'!H40="A",'1.0.7.1'!D50*'1.0.7.1'!$F$18,0)</f>
        <v>0</v>
      </c>
      <c r="G50" s="196">
        <f t="shared" si="0"/>
        <v>3966.3806655000003</v>
      </c>
      <c r="H50" s="196">
        <f>G50*' Banco de Dados'!$C$88</f>
        <v>3357.9671344874328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4015.8490906600005</v>
      </c>
      <c r="E51" s="196">
        <f>IF(' Banco de Dados'!G41="A",'1.0.7.1'!D51*'1.0.7.1'!$E$18,0)</f>
        <v>0</v>
      </c>
      <c r="F51" s="196">
        <f>IF(' Banco de Dados'!H41="A",'1.0.7.1'!D51*'1.0.7.1'!$F$18,0)</f>
        <v>0</v>
      </c>
      <c r="G51" s="196">
        <f t="shared" si="0"/>
        <v>4015.8490906600005</v>
      </c>
      <c r="H51" s="196">
        <f>G51*' Banco de Dados'!$C$88</f>
        <v>3399.8474681949365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3001.0747256600002</v>
      </c>
      <c r="E52" s="196">
        <f>IF(' Banco de Dados'!G42="A",'1.0.7.1'!D52*'1.0.7.1'!$E$18,0)</f>
        <v>0</v>
      </c>
      <c r="F52" s="196">
        <f>IF(' Banco de Dados'!H42="A",'1.0.7.1'!D52*'1.0.7.1'!$F$18,0)</f>
        <v>0</v>
      </c>
      <c r="G52" s="196">
        <f t="shared" si="0"/>
        <v>3001.0747256600002</v>
      </c>
      <c r="H52" s="196">
        <f>G52*' Banco de Dados'!$C$88</f>
        <v>2540.7320040061768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3001.0747256600002</v>
      </c>
      <c r="E53" s="196">
        <f>IF(' Banco de Dados'!G43="A",'1.0.7.1'!D53*'1.0.7.1'!$E$18,0)</f>
        <v>0</v>
      </c>
      <c r="F53" s="196">
        <f>IF(' Banco de Dados'!H43="A",'1.0.7.1'!D53*'1.0.7.1'!$F$18,0)</f>
        <v>0</v>
      </c>
      <c r="G53" s="196">
        <f t="shared" si="0"/>
        <v>3001.0747256600002</v>
      </c>
      <c r="H53" s="196">
        <f>G53*' Banco de Dados'!$C$88</f>
        <v>2540.7320040061768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2884.2369635200002</v>
      </c>
      <c r="E54" s="196">
        <f>IF(' Banco de Dados'!G44="A",'1.0.7.1'!D54*'1.0.7.1'!$E$18,0)</f>
        <v>1153.6947854080001</v>
      </c>
      <c r="F54" s="196">
        <f>IF(' Banco de Dados'!H44="A",'1.0.7.1'!D54*'1.0.7.1'!$F$18,0)</f>
        <v>0</v>
      </c>
      <c r="G54" s="196">
        <f t="shared" si="0"/>
        <v>4037.9317489280002</v>
      </c>
      <c r="H54" s="196">
        <f>G54*' Banco de Dados'!$C$88</f>
        <v>3418.5428096055707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6</v>
      </c>
      <c r="D55" s="41"/>
      <c r="E55" s="132"/>
      <c r="F55" s="132"/>
      <c r="G55" s="132"/>
      <c r="H55" s="132"/>
      <c r="I55" s="87">
        <f>SUM(I19:I54)</f>
        <v>48250.932112732378</v>
      </c>
      <c r="J55" s="5"/>
      <c r="K55" s="145"/>
      <c r="L55" s="5"/>
      <c r="M55" s="5"/>
      <c r="P55"/>
      <c r="Q55"/>
    </row>
    <row r="56" spans="2:17" ht="7.5" customHeight="1">
      <c r="F56" s="7"/>
      <c r="G56" s="631"/>
      <c r="H56" s="631"/>
      <c r="I56" s="631"/>
      <c r="J56" s="5"/>
      <c r="K56" s="94"/>
      <c r="O56"/>
      <c r="P56"/>
      <c r="Q56"/>
    </row>
    <row r="57" spans="2:17" ht="7.5" customHeight="1">
      <c r="F57" s="7"/>
      <c r="G57" s="631"/>
      <c r="H57" s="631"/>
      <c r="I57" s="631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629" t="s">
        <v>84</v>
      </c>
      <c r="F58" s="629" t="s">
        <v>85</v>
      </c>
      <c r="G58" s="629" t="s">
        <v>57</v>
      </c>
      <c r="H58" s="629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630"/>
      <c r="H59" s="630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1.4999999999999999E-2</v>
      </c>
      <c r="D60" s="301">
        <f>IF($I$12="X",' Banco de Dados'!D46,IF($I$12="XX",' Banco de Dados'!E46,IF($I$12="XXX",' Banco de Dados'!F50,0)))</f>
        <v>8074.3917099999999</v>
      </c>
      <c r="E60" s="301">
        <f>IF(' Banco de Dados'!G46="A",'1.0.7.1'!D60*'1.0.7.1'!$E$18,0)</f>
        <v>0</v>
      </c>
      <c r="F60" s="301">
        <f>IF(' Banco de Dados'!H46="A",'1.0.7.1'!D60*'1.0.7.1'!$F$18,0)</f>
        <v>0</v>
      </c>
      <c r="G60" s="301">
        <f t="shared" ref="G60:G65" si="2">D60+E60+F60</f>
        <v>8074.3917099999999</v>
      </c>
      <c r="H60" s="301">
        <f>G60*' Banco de Dados'!$C$88</f>
        <v>6835.8395927537276</v>
      </c>
      <c r="I60" s="302">
        <f t="shared" ref="I60:I65" si="3">SUM(G60:H60)*C60</f>
        <v>223.6534695413059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0.04</v>
      </c>
      <c r="D61" s="303">
        <f>IF($I$12="X",' Banco de Dados'!D47,IF($I$12="XX",' Banco de Dados'!E47,IF($I$12="XXX",' Banco de Dados'!F51,0)))</f>
        <v>11336.445960840001</v>
      </c>
      <c r="E61" s="303">
        <f>IF(' Banco de Dados'!G47="A",'1.0.7.1'!D61*'1.0.7.1'!$E$18,0)</f>
        <v>0</v>
      </c>
      <c r="F61" s="303">
        <f>IF(' Banco de Dados'!H47="A",'1.0.7.1'!D61*'1.0.7.1'!$F$18,0)</f>
        <v>0</v>
      </c>
      <c r="G61" s="303">
        <f t="shared" si="2"/>
        <v>11336.445960840001</v>
      </c>
      <c r="H61" s="303">
        <f>G61*' Banco de Dados'!$C$88</f>
        <v>9597.5187882262344</v>
      </c>
      <c r="I61" s="304">
        <f t="shared" si="3"/>
        <v>837.35858996264949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0.04</v>
      </c>
      <c r="D62" s="303">
        <f>IF($I$12="X",' Banco de Dados'!D48,IF($I$12="XX",' Banco de Dados'!E48,IF($I$12="XXX",' Banco de Dados'!F52,0)))</f>
        <v>0</v>
      </c>
      <c r="E62" s="303">
        <f>IF(' Banco de Dados'!G48="A",'1.0.7.1'!D62*'1.0.7.1'!$E$18,0)</f>
        <v>0</v>
      </c>
      <c r="F62" s="303">
        <f>IF(' Banco de Dados'!H48="A",'1.0.7.1'!D62*'1.0.7.1'!$F$18,0)</f>
        <v>0</v>
      </c>
      <c r="G62" s="303">
        <f t="shared" si="2"/>
        <v>0</v>
      </c>
      <c r="H62" s="303">
        <f>G62*' Banco de Dados'!$C$88</f>
        <v>0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0.04</v>
      </c>
      <c r="D63" s="303">
        <f>IF($I$12="X",' Banco de Dados'!D49,IF($I$12="XX",' Banco de Dados'!E49,IF($I$12="XXX",' Banco de Dados'!F53,0)))</f>
        <v>0</v>
      </c>
      <c r="E63" s="303">
        <f>IF(' Banco de Dados'!G49="A",'1.0.7.1'!D63*'1.0.7.1'!$E$18,0)</f>
        <v>0</v>
      </c>
      <c r="F63" s="303">
        <f>IF(' Banco de Dados'!H49="A",'1.0.7.1'!D63*'1.0.7.1'!$F$18,0)</f>
        <v>0</v>
      </c>
      <c r="G63" s="303">
        <f t="shared" si="2"/>
        <v>0</v>
      </c>
      <c r="H63" s="303">
        <f>G63*' Banco de Dados'!$C$88</f>
        <v>0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1.4999999999999999E-2</v>
      </c>
      <c r="D64" s="303">
        <f>IF($I$12="X",' Banco de Dados'!D50,IF($I$12="XX",' Banco de Dados'!E50,IF($I$12="XXX",' Banco de Dados'!F54,0)))</f>
        <v>0</v>
      </c>
      <c r="E64" s="303">
        <f>IF(' Banco de Dados'!G50="A",'1.0.7.1'!D64*'1.0.7.1'!$E$18,0)</f>
        <v>0</v>
      </c>
      <c r="F64" s="303">
        <f>IF(' Banco de Dados'!H50="A",'1.0.7.1'!D64*'1.0.7.1'!$F$18,0)</f>
        <v>0</v>
      </c>
      <c r="G64" s="303">
        <f t="shared" si="2"/>
        <v>0</v>
      </c>
      <c r="H64" s="303">
        <f>G64*' Banco de Dados'!$C$88</f>
        <v>0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1.4999999999999999E-2</v>
      </c>
      <c r="D65" s="305">
        <f>IF($I$12="X",' Banco de Dados'!D51,IF($I$12="XX",' Banco de Dados'!E51,IF($I$12="XXX",' Banco de Dados'!F55,0)))</f>
        <v>0</v>
      </c>
      <c r="E65" s="305">
        <f>IF(' Banco de Dados'!G51="A",'1.0.7.1'!D65*'1.0.7.1'!$E$18,0)</f>
        <v>0</v>
      </c>
      <c r="F65" s="305">
        <f>IF(' Banco de Dados'!H51="A",'1.0.7.1'!D65*'1.0.7.1'!$F$18,0)</f>
        <v>0</v>
      </c>
      <c r="G65" s="305">
        <f t="shared" si="2"/>
        <v>0</v>
      </c>
      <c r="H65" s="305">
        <f>G65*' Banco de Dados'!$C$88</f>
        <v>0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0.16500000000000004</v>
      </c>
      <c r="D66" s="299"/>
      <c r="E66" s="299"/>
      <c r="F66" s="299"/>
      <c r="G66" s="299"/>
      <c r="H66" s="299"/>
      <c r="I66" s="300">
        <f>SUM(I60:I65)</f>
        <v>1061.0120595039555</v>
      </c>
      <c r="J66" s="5"/>
      <c r="K66" s="146"/>
      <c r="L66" s="5"/>
      <c r="M66" s="5"/>
      <c r="P66"/>
      <c r="Q66"/>
    </row>
    <row r="67" spans="2:17" ht="7.5" customHeight="1">
      <c r="F67" s="7"/>
      <c r="G67" s="631"/>
      <c r="H67" s="631"/>
      <c r="I67" s="631"/>
      <c r="J67" s="5"/>
      <c r="O67"/>
      <c r="P67"/>
      <c r="Q67"/>
    </row>
    <row r="68" spans="2:17" ht="7.5" customHeight="1">
      <c r="F68" s="7"/>
      <c r="G68" s="631"/>
      <c r="H68" s="631"/>
      <c r="I68" s="631"/>
      <c r="O68"/>
      <c r="P68"/>
      <c r="Q68"/>
    </row>
    <row r="69" spans="2:17" ht="12.75" customHeight="1">
      <c r="B69" s="802" t="s">
        <v>26</v>
      </c>
      <c r="C69" s="63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63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6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si="5"/>
        <v>6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6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9.8000000000000007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6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113</v>
      </c>
      <c r="I76" s="608">
        <f t="shared" si="5"/>
        <v>11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6.165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31.868426249999999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6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136.80000000000001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6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40.799999999999997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6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6.165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 t="shared" si="5"/>
        <v>88.365000000000009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356.63342625000001</v>
      </c>
      <c r="J97" s="94"/>
      <c r="K97" s="145"/>
      <c r="L97" s="2"/>
      <c r="P97"/>
      <c r="Q97"/>
    </row>
    <row r="98" spans="2:17">
      <c r="F98" s="7"/>
      <c r="G98" s="631"/>
      <c r="H98" s="631"/>
      <c r="I98" s="631"/>
      <c r="O98"/>
      <c r="P98"/>
      <c r="Q98"/>
    </row>
    <row r="99" spans="2:17" ht="12.75" customHeight="1">
      <c r="B99" s="802" t="s">
        <v>0</v>
      </c>
      <c r="C99" s="63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63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4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 t="shared" ref="I101:I119" si="7">IF(H101="a",G101*D101,0)</f>
        <v>66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8"/>
        <v>4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7"/>
        <v>25.333333333333332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8"/>
        <v>4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7"/>
        <v>10.666666666666666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8"/>
        <v>4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7"/>
        <v>83.333333333333329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185.33333333333331</v>
      </c>
      <c r="K120" s="145"/>
      <c r="L120" s="2"/>
      <c r="P120"/>
      <c r="Q120"/>
    </row>
    <row r="121" spans="2:17">
      <c r="F121" s="7"/>
      <c r="G121" s="631"/>
      <c r="H121" s="631"/>
      <c r="I121" s="631"/>
      <c r="O121"/>
      <c r="P121"/>
      <c r="Q121"/>
    </row>
    <row r="122" spans="2:17">
      <c r="B122" s="802" t="s">
        <v>201</v>
      </c>
      <c r="C122" s="63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63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6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9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6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6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39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6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5.625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6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0.88749999999999996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6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22.5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6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6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3.75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6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3.9000000000000004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6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11.175000000000001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6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2.5499999999999998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6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1.35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6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7.5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6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7.45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6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2.6099999999999994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6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6.0749999999999993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6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2.4000000000000004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6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10.75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6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3.4249999999999998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6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4.9499999999999993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6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23.75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6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9.35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180.2475</v>
      </c>
      <c r="O146"/>
      <c r="P146"/>
      <c r="Q146"/>
    </row>
    <row r="147" spans="2:17">
      <c r="F147" s="7"/>
      <c r="G147" s="631"/>
      <c r="H147" s="631"/>
      <c r="I147" s="631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6.165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269.41049999999996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6.165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6.165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6.165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6.165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2959.2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6.165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6.165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3228.6104999999998</v>
      </c>
      <c r="J157" s="144"/>
      <c r="K157" s="94"/>
      <c r="L157" s="2"/>
      <c r="P157"/>
      <c r="Q157"/>
    </row>
    <row r="158" spans="2:17">
      <c r="F158" s="7"/>
      <c r="G158" s="631"/>
      <c r="I158" s="631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631"/>
      <c r="H181" s="631"/>
      <c r="I181" s="631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6.165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15.4125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6.165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567.17999999999995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6.165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24.66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6.165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638.07749999999999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6.165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1.5412500000000001E-2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1245.3454124999998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66462.46103383819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6280.5392736765925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5473.0413670610305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1368.2603417652576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492.57372303549272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1860.8340648007504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968.99748793867434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4190.0169154385267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4486.0994811975661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9645.1138845747664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89721.989623951318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1076663.8754874158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89721.989623951318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3900.956070606579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487.61950882582238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3000</v>
      </c>
      <c r="F221" s="808" t="str">
        <f>CONCATENATE(I224,"/","dia")</f>
        <v>M²/dia</v>
      </c>
      <c r="G221" s="808"/>
      <c r="H221" s="808"/>
      <c r="I221" s="597">
        <f>H217/E221</f>
        <v>1.300318690202193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1.300318690202193</v>
      </c>
      <c r="I224" s="597" t="str">
        <f>'Planilha Básica - Lixo'!D20</f>
        <v>M²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B58:B59"/>
    <mergeCell ref="C58:C59"/>
    <mergeCell ref="D58:D59"/>
    <mergeCell ref="I58:I59"/>
    <mergeCell ref="D8:H8"/>
    <mergeCell ref="G11:I11"/>
    <mergeCell ref="B17:B18"/>
    <mergeCell ref="C17:C18"/>
    <mergeCell ref="D17:D18"/>
    <mergeCell ref="I17:I18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G226:H226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7" priority="16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4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5" zoomScaleNormal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Lixo'!C21</f>
        <v>Limpeza manual de praias e similares</v>
      </c>
      <c r="E8" s="31"/>
      <c r="F8" s="31"/>
      <c r="G8" s="21"/>
      <c r="H8" s="21"/>
      <c r="I8" s="603" t="str">
        <f>'Planilha Básica - Lixo'!A21</f>
        <v>1.0.8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J15" s="610"/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Dados'!G9="A",'1.0.8'!D19*'1.0.8'!$E$18,0)</f>
        <v>0</v>
      </c>
      <c r="F19" s="196">
        <f>IF(' Banco de Dados'!H9="A",'1.0.8'!D19*'1.0.8'!$F$18,0)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Dados'!G10="A",'1.0.8'!D20*'1.0.8'!$E$18,0)</f>
        <v>0</v>
      </c>
      <c r="F20" s="196">
        <f>IF(' Banco de Dados'!H10="A",'1.0.8'!D20*'1.0.8'!$F$18,0)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Dados'!G11="A",'1.0.8'!D21*'1.0.8'!$E$18,0)</f>
        <v>0</v>
      </c>
      <c r="F21" s="196">
        <f>IF(' Banco de Dados'!H11="A",'1.0.8'!D21*'1.0.8'!$F$18,0)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Dados'!G12="A",'1.0.8'!D22*'1.0.8'!$E$18,0)</f>
        <v>0</v>
      </c>
      <c r="F22" s="196">
        <f>IF(' Banco de Dados'!H12="A",'1.0.8'!D22*'1.0.8'!$F$18,0)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Dados'!G13="A",'1.0.8'!D23*'1.0.8'!$E$18,0)</f>
        <v>0</v>
      </c>
      <c r="F23" s="196">
        <f>IF(' Banco de Dados'!H13="A",'1.0.8'!D23*'1.0.8'!$F$18,0)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Dados'!G14="A",'1.0.8'!D24*'1.0.8'!$E$18,0)</f>
        <v>422.28400000000005</v>
      </c>
      <c r="F24" s="196">
        <f>IF(' Banco de Dados'!H14="A",'1.0.8'!D24*'1.0.8'!$F$18,0)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Dados'!G15="A",'1.0.8'!D25*'1.0.8'!$E$18,0)</f>
        <v>422.28400000000005</v>
      </c>
      <c r="F25" s="196">
        <f>IF(' Banco de Dados'!H15="A",'1.0.8'!D25*'1.0.8'!$F$18,0)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Dados'!G16="A",'1.0.8'!D26*'1.0.8'!$E$18,0)</f>
        <v>422.28400000000005</v>
      </c>
      <c r="F26" s="196">
        <f>IF(' Banco de Dados'!H16="A",'1.0.8'!D26*'1.0.8'!$F$18,0)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Dados'!G17="A",'1.0.8'!D27*'1.0.8'!$E$18,0)</f>
        <v>422.28400000000005</v>
      </c>
      <c r="F27" s="196">
        <f>IF(' Banco de Dados'!H17="A",'1.0.8'!D27*'1.0.8'!$F$18,0)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Dados'!G18="A",'1.0.8'!D28*'1.0.8'!$E$18,0)</f>
        <v>422.28400000000005</v>
      </c>
      <c r="F28" s="196">
        <f>IF(' Banco de Dados'!H18="A",'1.0.8'!D28*'1.0.8'!$F$18,0)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Dados'!G19="A",'1.0.8'!D29*'1.0.8'!$E$18,0)</f>
        <v>0</v>
      </c>
      <c r="F29" s="196">
        <f>IF(' Banco de Dados'!H19="A",'1.0.8'!D29*'1.0.8'!$F$18,0)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Dados'!G20="A",'1.0.8'!D30*'1.0.8'!$E$18,0)</f>
        <v>0</v>
      </c>
      <c r="F30" s="196">
        <f>IF(' Banco de Dados'!H20="A",'1.0.8'!D30*'1.0.8'!$F$18,0)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Dados'!G21="A",'1.0.8'!D31*'1.0.8'!$E$18,0)</f>
        <v>411.07600000000002</v>
      </c>
      <c r="F31" s="196">
        <f>IF(' Banco de Dados'!H21="A",'1.0.8'!D31*'1.0.8'!$F$18,0)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Dados'!G22="A",'1.0.8'!D32*'1.0.8'!$E$18,0)</f>
        <v>0</v>
      </c>
      <c r="F32" s="196">
        <f>IF(' Banco de Dados'!H22="A",'1.0.8'!D32*'1.0.8'!$F$18,0)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Dados'!G23="A",'1.0.8'!D33*'1.0.8'!$E$18,0)</f>
        <v>0</v>
      </c>
      <c r="F33" s="196">
        <f>IF(' Banco de Dados'!H23="A",'1.0.8'!D33*'1.0.8'!$F$18,0)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Dados'!G24="A",'1.0.8'!D34*'1.0.8'!$E$18,0)</f>
        <v>0</v>
      </c>
      <c r="F34" s="196">
        <f>IF(' Banco de Dados'!H24="A",'1.0.8'!D34*'1.0.8'!$F$18,0)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Dados'!G25="A",'1.0.8'!D35*'1.0.8'!$E$18,0)</f>
        <v>0</v>
      </c>
      <c r="F35" s="196">
        <f>IF(' Banco de Dados'!H25="A",'1.0.8'!D35*'1.0.8'!$F$18,0)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Dados'!G26="A",'1.0.8'!D36*'1.0.8'!$E$18,0)</f>
        <v>0</v>
      </c>
      <c r="F36" s="196">
        <f>IF(' Banco de Dados'!H26="A",'1.0.8'!D36*'1.0.8'!$F$18,0)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Dados'!G27="A",'1.0.8'!D37*'1.0.8'!$E$18,0)</f>
        <v>0</v>
      </c>
      <c r="F37" s="196">
        <f>IF(' Banco de Dados'!H27="A",'1.0.8'!D37*'1.0.8'!$F$18,0)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Dados'!G28="A",'1.0.8'!D38*'1.0.8'!$E$18,0)</f>
        <v>0</v>
      </c>
      <c r="F38" s="196">
        <f>IF(' Banco de Dados'!H28="A",'1.0.8'!D38*'1.0.8'!$F$18,0)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Dados'!G29="A",'1.0.8'!D39*'1.0.8'!$E$18,0)</f>
        <v>0</v>
      </c>
      <c r="F39" s="196">
        <f>IF(' Banco de Dados'!H29="A",'1.0.8'!D39*'1.0.8'!$F$18,0)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Dados'!G30="A",'1.0.8'!D40*'1.0.8'!$E$18,0)</f>
        <v>0</v>
      </c>
      <c r="F40" s="196">
        <f>IF(' Banco de Dados'!H30="A",'1.0.8'!D40*'1.0.8'!$F$18,0)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Dados'!G31="A",'1.0.8'!D41*'1.0.8'!$E$18,0)</f>
        <v>0</v>
      </c>
      <c r="F41" s="196">
        <f>IF(' Banco de Dados'!H31="A",'1.0.8'!D41*'1.0.8'!$F$18,0)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Dados'!G32="A",'1.0.8'!D42*'1.0.8'!$E$18,0)</f>
        <v>0</v>
      </c>
      <c r="F42" s="196">
        <f>IF(' Banco de Dados'!H32="A",'1.0.8'!D42*'1.0.8'!$F$18,0)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Dados'!G33="A",'1.0.8'!D43*'1.0.8'!$E$18,0)</f>
        <v>0</v>
      </c>
      <c r="F43" s="196">
        <f>IF(' Banco de Dados'!H33="A",'1.0.8'!D43*'1.0.8'!$F$18,0)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Dados'!G34="A",'1.0.8'!D44*'1.0.8'!$E$18,0)</f>
        <v>0</v>
      </c>
      <c r="F44" s="196">
        <f>IF(' Banco de Dados'!H34="A",'1.0.8'!D44*'1.0.8'!$F$18,0)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Dados'!G35="A",'1.0.8'!D45*'1.0.8'!$E$18,0)</f>
        <v>0</v>
      </c>
      <c r="F45" s="196">
        <f>IF(' Banco de Dados'!H35="A",'1.0.8'!D45*'1.0.8'!$F$18,0)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Dados'!G36="A",'1.0.8'!D46*'1.0.8'!$E$18,0)</f>
        <v>0</v>
      </c>
      <c r="F46" s="196">
        <f>IF(' Banco de Dados'!H36="A",'1.0.8'!D46*'1.0.8'!$F$18,0)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Dados'!G37="A",'1.0.8'!D47*'1.0.8'!$E$18,0)</f>
        <v>0</v>
      </c>
      <c r="F47" s="196">
        <f>IF(' Banco de Dados'!H37="A",'1.0.8'!D47*'1.0.8'!$F$18,0)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Dados'!G38="A",'1.0.8'!D48*'1.0.8'!$E$18,0)</f>
        <v>0</v>
      </c>
      <c r="F48" s="196">
        <f>IF(' Banco de Dados'!H38="A",'1.0.8'!D48*'1.0.8'!$F$18,0)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Dados'!G39="A",'1.0.8'!D49*'1.0.8'!$E$18,0)</f>
        <v>0</v>
      </c>
      <c r="F49" s="196">
        <f>IF(' Banco de Dados'!H39="A",'1.0.8'!D49*'1.0.8'!$F$18,0)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Dados'!G40="A",'1.0.8'!D50*'1.0.8'!$E$18,0)</f>
        <v>0</v>
      </c>
      <c r="F50" s="196">
        <f>IF(' Banco de Dados'!H40="A",'1.0.8'!D50*'1.0.8'!$F$18,0)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Dados'!G41="A",'1.0.8'!D51*'1.0.8'!$E$18,0)</f>
        <v>0</v>
      </c>
      <c r="F51" s="196">
        <f>IF(' Banco de Dados'!H41="A",'1.0.8'!D51*'1.0.8'!$F$18,0)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Dados'!G42="A",'1.0.8'!D52*'1.0.8'!$E$18,0)</f>
        <v>0</v>
      </c>
      <c r="F52" s="196">
        <f>IF(' Banco de Dados'!H42="A",'1.0.8'!D52*'1.0.8'!$F$18,0)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Dados'!G43="A",'1.0.8'!D53*'1.0.8'!$E$18,0)</f>
        <v>0</v>
      </c>
      <c r="F53" s="196">
        <f>IF(' Banco de Dados'!H43="A",'1.0.8'!D53*'1.0.8'!$F$18,0)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Dados'!G44="A",'1.0.8'!D54*'1.0.8'!$E$18,0)</f>
        <v>395.072</v>
      </c>
      <c r="F54" s="196">
        <f>IF(' Banco de Dados'!H44="A",'1.0.8'!D54*'1.0.8'!$F$18,0)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Dados'!G46="A",'1.0.8'!D60*'1.0.8'!$E$18,0)</f>
        <v>0</v>
      </c>
      <c r="F60" s="301">
        <f>IF(' Banco de Dados'!H46="A",'1.0.8'!D60*'1.0.8'!$F$18,0)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Dados'!G47="A",'1.0.8'!D61*'1.0.8'!$E$18,0)</f>
        <v>0</v>
      </c>
      <c r="F61" s="303">
        <f>IF(' Banco de Dados'!H47="A",'1.0.8'!D61*'1.0.8'!$F$18,0)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Dados'!G48="A",'1.0.8'!D62*'1.0.8'!$E$18,0)</f>
        <v>0</v>
      </c>
      <c r="F62" s="303">
        <f>IF(' Banco de Dados'!H48="A",'1.0.8'!D62*'1.0.8'!$F$18,0)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Dados'!G49="A",'1.0.8'!D63*'1.0.8'!$E$18,0)</f>
        <v>0</v>
      </c>
      <c r="F63" s="303">
        <f>IF(' Banco de Dados'!H49="A",'1.0.8'!D63*'1.0.8'!$F$18,0)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Dados'!G50="A",'1.0.8'!D64*'1.0.8'!$E$18,0)</f>
        <v>0</v>
      </c>
      <c r="F64" s="303">
        <f>IF(' Banco de Dados'!H50="A",'1.0.8'!D64*'1.0.8'!$F$18,0)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Dados'!G51="A",'1.0.8'!D65*'1.0.8'!$E$18,0)</f>
        <v>0</v>
      </c>
      <c r="F65" s="305">
        <f>IF(' Banco de Dados'!H51="A",'1.0.8'!D65*'1.0.8'!$F$18,0)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113</v>
      </c>
      <c r="I81" s="608">
        <f t="shared" si="5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5.333333333333333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69.629737708333337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1.5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113</v>
      </c>
      <c r="I114" s="199">
        <f t="shared" si="8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28.666666666666668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3705.2910848595889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350.14090385573087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305.12278764570829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76.280696911427071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27.461050888113746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103.74174779954082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54.021739452027049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233.5940030008947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250.10064561123633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537.71638806415808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5002.0129122247263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60024.154946696712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5002.0129122247263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217.47882227064028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27.184852783830035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1000</v>
      </c>
      <c r="F221" s="808" t="str">
        <f>CONCATENATE(I224,"/","dia")</f>
        <v>M²/dia</v>
      </c>
      <c r="G221" s="808"/>
      <c r="H221" s="808"/>
      <c r="I221" s="597">
        <f>H217/E221</f>
        <v>0.21747882227064028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0.21747882227064028</v>
      </c>
      <c r="I224" s="597" t="str">
        <f>'Planilha Básica - Lixo'!D21</f>
        <v>M²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6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Lixo'!C23</f>
        <v>Ônibus Urbano com capacidade 45 passageiros</v>
      </c>
      <c r="E8" s="31"/>
      <c r="F8" s="31"/>
      <c r="G8" s="21"/>
      <c r="H8" s="21"/>
      <c r="I8" s="603" t="str">
        <f>'Planilha Básica - Lixo'!A23</f>
        <v>1.0.10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Dados'!G9="A",'1.0.10'!D19*'1.0.10'!$E$18,0)</f>
        <v>0</v>
      </c>
      <c r="F19" s="196">
        <f>IF(' Banco de Dados'!H9="A",'1.0.10'!D19*'1.0.10'!$F$18,0)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Dados'!G10="A",'1.0.10'!D20*'1.0.10'!$E$18,0)</f>
        <v>0</v>
      </c>
      <c r="F20" s="196">
        <f>IF(' Banco de Dados'!H10="A",'1.0.10'!D20*'1.0.10'!$F$18,0)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Dados'!G11="A",'1.0.10'!D21*'1.0.10'!$E$18,0)</f>
        <v>0</v>
      </c>
      <c r="F21" s="196">
        <f>IF(' Banco de Dados'!H11="A",'1.0.10'!D21*'1.0.10'!$F$18,0)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Dados'!G12="A",'1.0.10'!D22*'1.0.10'!$E$18,0)</f>
        <v>0</v>
      </c>
      <c r="F22" s="196">
        <f>IF(' Banco de Dados'!H12="A",'1.0.10'!D22*'1.0.10'!$F$18,0)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Dados'!G13="A",'1.0.10'!D23*'1.0.10'!$E$18,0)</f>
        <v>0</v>
      </c>
      <c r="F23" s="196">
        <f>IF(' Banco de Dados'!H13="A",'1.0.10'!D23*'1.0.10'!$F$18,0)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Dados'!G14="A",'1.0.10'!D24*'1.0.10'!$E$18,0)</f>
        <v>422.28400000000005</v>
      </c>
      <c r="F24" s="196">
        <f>IF(' Banco de Dados'!H14="A",'1.0.10'!D24*'1.0.10'!$F$18,0)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Dados'!G15="A",'1.0.10'!D25*'1.0.10'!$E$18,0)</f>
        <v>422.28400000000005</v>
      </c>
      <c r="F25" s="196">
        <f>IF(' Banco de Dados'!H15="A",'1.0.10'!D25*'1.0.10'!$F$18,0)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Dados'!G16="A",'1.0.10'!D26*'1.0.10'!$E$18,0)</f>
        <v>422.28400000000005</v>
      </c>
      <c r="F26" s="196">
        <f>IF(' Banco de Dados'!H16="A",'1.0.10'!D26*'1.0.10'!$F$18,0)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Dados'!G17="A",'1.0.10'!D27*'1.0.10'!$E$18,0)</f>
        <v>422.28400000000005</v>
      </c>
      <c r="F27" s="196">
        <f>IF(' Banco de Dados'!H17="A",'1.0.10'!D27*'1.0.10'!$F$18,0)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Dados'!G18="A",'1.0.10'!D28*'1.0.10'!$E$18,0)</f>
        <v>422.28400000000005</v>
      </c>
      <c r="F28" s="196">
        <f>IF(' Banco de Dados'!H18="A",'1.0.10'!D28*'1.0.10'!$F$18,0)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Dados'!G19="A",'1.0.10'!D29*'1.0.10'!$E$18,0)</f>
        <v>0</v>
      </c>
      <c r="F29" s="196">
        <f>IF(' Banco de Dados'!H19="A",'1.0.10'!D29*'1.0.10'!$F$18,0)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Dados'!G20="A",'1.0.10'!D30*'1.0.10'!$E$18,0)</f>
        <v>0</v>
      </c>
      <c r="F30" s="196">
        <f>IF(' Banco de Dados'!H20="A",'1.0.10'!D30*'1.0.10'!$F$18,0)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Dados'!G21="A",'1.0.10'!D31*'1.0.10'!$E$18,0)</f>
        <v>411.07600000000002</v>
      </c>
      <c r="F31" s="196">
        <f>IF(' Banco de Dados'!H21="A",'1.0.10'!D31*'1.0.10'!$F$18,0)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Dados'!G22="A",'1.0.10'!D32*'1.0.10'!$E$18,0)</f>
        <v>0</v>
      </c>
      <c r="F32" s="196">
        <f>IF(' Banco de Dados'!H22="A",'1.0.10'!D32*'1.0.10'!$F$18,0)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Dados'!G23="A",'1.0.10'!D33*'1.0.10'!$E$18,0)</f>
        <v>0</v>
      </c>
      <c r="F33" s="196">
        <f>IF(' Banco de Dados'!H23="A",'1.0.10'!D33*'1.0.10'!$F$18,0)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Dados'!G24="A",'1.0.10'!D34*'1.0.10'!$E$18,0)</f>
        <v>0</v>
      </c>
      <c r="F34" s="196">
        <f>IF(' Banco de Dados'!H24="A",'1.0.10'!D34*'1.0.10'!$F$18,0)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Dados'!G25="A",'1.0.10'!D35*'1.0.10'!$E$18,0)</f>
        <v>0</v>
      </c>
      <c r="F35" s="196">
        <f>IF(' Banco de Dados'!H25="A",'1.0.10'!D35*'1.0.10'!$F$18,0)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Dados'!G26="A",'1.0.10'!D36*'1.0.10'!$E$18,0)</f>
        <v>0</v>
      </c>
      <c r="F36" s="196">
        <f>IF(' Banco de Dados'!H26="A",'1.0.10'!D36*'1.0.10'!$F$18,0)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Dados'!G27="A",'1.0.10'!D37*'1.0.10'!$E$18,0)</f>
        <v>0</v>
      </c>
      <c r="F37" s="196">
        <f>IF(' Banco de Dados'!H27="A",'1.0.10'!D37*'1.0.10'!$F$18,0)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Dados'!G28="A",'1.0.10'!D38*'1.0.10'!$E$18,0)</f>
        <v>0</v>
      </c>
      <c r="F38" s="196">
        <f>IF(' Banco de Dados'!H28="A",'1.0.10'!D38*'1.0.10'!$F$18,0)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Dados'!G29="A",'1.0.10'!D39*'1.0.10'!$E$18,0)</f>
        <v>0</v>
      </c>
      <c r="F39" s="196">
        <f>IF(' Banco de Dados'!H29="A",'1.0.10'!D39*'1.0.10'!$F$18,0)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Dados'!G30="A",'1.0.10'!D40*'1.0.10'!$E$18,0)</f>
        <v>0</v>
      </c>
      <c r="F40" s="196">
        <f>IF(' Banco de Dados'!H30="A",'1.0.10'!D40*'1.0.10'!$F$18,0)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Dados'!G31="A",'1.0.10'!D41*'1.0.10'!$E$18,0)</f>
        <v>0</v>
      </c>
      <c r="F41" s="196">
        <f>IF(' Banco de Dados'!H31="A",'1.0.10'!D41*'1.0.10'!$F$18,0)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>
        <v>1</v>
      </c>
      <c r="D42" s="196">
        <f>IF($I$12="X",' Banco de Dados'!D32,IF($I$12="XX",' Banco de Dados'!E32,IF($I$12="XXX",' Banco de Dados'!F32,0)))</f>
        <v>2165.0500000000002</v>
      </c>
      <c r="E42" s="196">
        <f>IF(' Banco de Dados'!G32="A",'1.0.10'!D42*'1.0.10'!$E$18,0)</f>
        <v>0</v>
      </c>
      <c r="F42" s="196">
        <f>IF(' Banco de Dados'!H32="A",'1.0.10'!D42*'1.0.10'!$F$18,0)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3997.9973032577782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Dados'!G33="A",'1.0.10'!D43*'1.0.10'!$E$18,0)</f>
        <v>0</v>
      </c>
      <c r="F43" s="196">
        <f>IF(' Banco de Dados'!H33="A",'1.0.10'!D43*'1.0.10'!$F$18,0)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Dados'!G34="A",'1.0.10'!D44*'1.0.10'!$E$18,0)</f>
        <v>0</v>
      </c>
      <c r="F44" s="196">
        <f>IF(' Banco de Dados'!H34="A",'1.0.10'!D44*'1.0.10'!$F$18,0)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Dados'!G35="A",'1.0.10'!D45*'1.0.10'!$E$18,0)</f>
        <v>0</v>
      </c>
      <c r="F45" s="196">
        <f>IF(' Banco de Dados'!H35="A",'1.0.10'!D45*'1.0.10'!$F$18,0)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Dados'!G36="A",'1.0.10'!D46*'1.0.10'!$E$18,0)</f>
        <v>0</v>
      </c>
      <c r="F46" s="196">
        <f>IF(' Banco de Dados'!H36="A",'1.0.10'!D46*'1.0.10'!$F$18,0)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Dados'!G37="A",'1.0.10'!D47*'1.0.10'!$E$18,0)</f>
        <v>0</v>
      </c>
      <c r="F47" s="196">
        <f>IF(' Banco de Dados'!H37="A",'1.0.10'!D47*'1.0.10'!$F$18,0)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Dados'!G38="A",'1.0.10'!D48*'1.0.10'!$E$18,0)</f>
        <v>0</v>
      </c>
      <c r="F48" s="196">
        <f>IF(' Banco de Dados'!H38="A",'1.0.10'!D48*'1.0.10'!$F$18,0)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Dados'!G39="A",'1.0.10'!D49*'1.0.10'!$E$18,0)</f>
        <v>0</v>
      </c>
      <c r="F49" s="196">
        <f>IF(' Banco de Dados'!H39="A",'1.0.10'!D49*'1.0.10'!$F$18,0)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Dados'!G40="A",'1.0.10'!D50*'1.0.10'!$E$18,0)</f>
        <v>0</v>
      </c>
      <c r="F50" s="196">
        <f>IF(' Banco de Dados'!H40="A",'1.0.10'!D50*'1.0.10'!$F$18,0)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Dados'!G41="A",'1.0.10'!D51*'1.0.10'!$E$18,0)</f>
        <v>0</v>
      </c>
      <c r="F51" s="196">
        <f>IF(' Banco de Dados'!H41="A",'1.0.10'!D51*'1.0.10'!$F$18,0)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Dados'!G42="A",'1.0.10'!D52*'1.0.10'!$E$18,0)</f>
        <v>0</v>
      </c>
      <c r="F52" s="196">
        <f>IF(' Banco de Dados'!H42="A",'1.0.10'!D52*'1.0.10'!$F$18,0)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Dados'!G43="A",'1.0.10'!D53*'1.0.10'!$E$18,0)</f>
        <v>0</v>
      </c>
      <c r="F53" s="196">
        <f>IF(' Banco de Dados'!H43="A",'1.0.10'!D53*'1.0.10'!$F$18,0)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Dados'!G44="A",'1.0.10'!D54*'1.0.10'!$E$18,0)</f>
        <v>395.072</v>
      </c>
      <c r="F54" s="196">
        <f>IF(' Banco de Dados'!H44="A",'1.0.10'!D54*'1.0.10'!$F$18,0)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3997.9973032577782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Dados'!G46="A",'1.0.10'!D60*'1.0.10'!$E$18,0)</f>
        <v>0</v>
      </c>
      <c r="F60" s="301">
        <f>IF(' Banco de Dados'!H46="A",'1.0.10'!D60*'1.0.10'!$F$18,0)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Dados'!G47="A",'1.0.10'!D61*'1.0.10'!$E$18,0)</f>
        <v>0</v>
      </c>
      <c r="F61" s="303">
        <f>IF(' Banco de Dados'!H47="A",'1.0.10'!D61*'1.0.10'!$F$18,0)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Dados'!G48="A",'1.0.10'!D62*'1.0.10'!$E$18,0)</f>
        <v>0</v>
      </c>
      <c r="F62" s="303">
        <f>IF(' Banco de Dados'!H48="A",'1.0.10'!D62*'1.0.10'!$F$18,0)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Dados'!G49="A",'1.0.10'!D63*'1.0.10'!$E$18,0)</f>
        <v>0</v>
      </c>
      <c r="F63" s="303">
        <f>IF(' Banco de Dados'!H49="A",'1.0.10'!D63*'1.0.10'!$F$18,0)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Dados'!G50="A",'1.0.10'!D64*'1.0.10'!$E$18,0)</f>
        <v>0</v>
      </c>
      <c r="F64" s="303">
        <f>IF(' Banco de Dados'!H50="A",'1.0.10'!D64*'1.0.10'!$F$18,0)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Dados'!G51="A",'1.0.10'!D65*'1.0.10'!$E$18,0)</f>
        <v>0</v>
      </c>
      <c r="F65" s="305">
        <f>IF(' Banco de Dados'!H51="A",'1.0.10'!D65*'1.0.10'!$F$18,0)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>
        <f>1/2</f>
        <v>0.5</v>
      </c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4584.9764929405655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0.5</v>
      </c>
      <c r="E180" s="41"/>
      <c r="F180" s="41"/>
      <c r="G180" s="41"/>
      <c r="H180" s="42"/>
      <c r="I180" s="87">
        <f>SUM(I161:I179)</f>
        <v>4584.9764929405655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9553.1714705621107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902.75123243607607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786.68321683715192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196.67080420928798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70.801489515343675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267.47229372463164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139.28161871870887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602.26403649663928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644.82230888291144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1386.3679640982596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12896.446177658228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154757.35413189873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12896.446177658228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560.71505120253164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70.089381400316455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8</v>
      </c>
      <c r="F221" s="808" t="str">
        <f>CONCATENATE(I224,"/","dia")</f>
        <v>hora/dia</v>
      </c>
      <c r="G221" s="808"/>
      <c r="H221" s="808"/>
      <c r="I221" s="597">
        <f>H217/E221</f>
        <v>70.089381400316455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70.089381400316455</v>
      </c>
      <c r="I224" s="597" t="str">
        <f>'Planilha Básica - Lixo'!D23</f>
        <v>hora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5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Lixo'!C24</f>
        <v>Encarregado de Turma</v>
      </c>
      <c r="E8" s="31"/>
      <c r="F8" s="31"/>
      <c r="G8" s="21"/>
      <c r="H8" s="21"/>
      <c r="I8" s="603" t="str">
        <f>'Planilha Básica - Lixo'!A24</f>
        <v>1.0.11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Dados'!G9="A",'1.0.11'!D19*'1.0.11'!$E$18,0)</f>
        <v>0</v>
      </c>
      <c r="F19" s="196">
        <f>IF(' Banco de Dados'!H9="A",'1.0.11'!D19*'1.0.11'!$F$18,0)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Dados'!G10="A",'1.0.11'!D20*'1.0.11'!$E$18,0)</f>
        <v>0</v>
      </c>
      <c r="F20" s="196">
        <f>IF(' Banco de Dados'!H10="A",'1.0.11'!D20*'1.0.11'!$F$18,0)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Dados'!G11="A",'1.0.11'!D21*'1.0.11'!$E$18,0)</f>
        <v>0</v>
      </c>
      <c r="F21" s="196">
        <f>IF(' Banco de Dados'!H11="A",'1.0.11'!D21*'1.0.11'!$F$18,0)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Dados'!G12="A",'1.0.11'!D22*'1.0.11'!$E$18,0)</f>
        <v>0</v>
      </c>
      <c r="F22" s="196">
        <f>IF(' Banco de Dados'!H12="A",'1.0.11'!D22*'1.0.11'!$F$18,0)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Dados'!G13="A",'1.0.11'!D23*'1.0.11'!$E$18,0)</f>
        <v>0</v>
      </c>
      <c r="F23" s="196">
        <f>IF(' Banco de Dados'!H13="A",'1.0.11'!D23*'1.0.11'!$F$18,0)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Dados'!G14="A",'1.0.11'!D24*'1.0.11'!$E$18,0)</f>
        <v>422.28400000000005</v>
      </c>
      <c r="F24" s="196">
        <f>IF(' Banco de Dados'!H14="A",'1.0.11'!D24*'1.0.11'!$F$18,0)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Dados'!G15="A",'1.0.11'!D25*'1.0.11'!$E$18,0)</f>
        <v>422.28400000000005</v>
      </c>
      <c r="F25" s="196">
        <f>IF(' Banco de Dados'!H15="A",'1.0.11'!D25*'1.0.11'!$F$18,0)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Dados'!G16="A",'1.0.11'!D26*'1.0.11'!$E$18,0)</f>
        <v>422.28400000000005</v>
      </c>
      <c r="F26" s="196">
        <f>IF(' Banco de Dados'!H16="A",'1.0.11'!D26*'1.0.11'!$F$18,0)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Dados'!G17="A",'1.0.11'!D27*'1.0.11'!$E$18,0)</f>
        <v>422.28400000000005</v>
      </c>
      <c r="F27" s="196">
        <f>IF(' Banco de Dados'!H17="A",'1.0.11'!D27*'1.0.11'!$F$18,0)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Dados'!G18="A",'1.0.11'!D28*'1.0.11'!$E$18,0)</f>
        <v>422.28400000000005</v>
      </c>
      <c r="F28" s="196">
        <f>IF(' Banco de Dados'!H18="A",'1.0.11'!D28*'1.0.11'!$F$18,0)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Dados'!G19="A",'1.0.11'!D29*'1.0.11'!$E$18,0)</f>
        <v>0</v>
      </c>
      <c r="F29" s="196">
        <f>IF(' Banco de Dados'!H19="A",'1.0.11'!D29*'1.0.11'!$F$18,0)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>
        <v>1</v>
      </c>
      <c r="D30" s="196">
        <f>IF($I$12="X",' Banco de Dados'!D20,IF($I$12="XX",' Banco de Dados'!E20,IF($I$12="XXX",' Banco de Dados'!F20,0)))</f>
        <v>1329.28</v>
      </c>
      <c r="E30" s="196">
        <f>IF(' Banco de Dados'!G20="A",'1.0.11'!D30*'1.0.11'!$E$18,0)</f>
        <v>0</v>
      </c>
      <c r="F30" s="196">
        <f>IF(' Banco de Dados'!H20="A",'1.0.11'!D30*'1.0.11'!$F$18,0)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2454.6582551324445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Dados'!G21="A",'1.0.11'!D31*'1.0.11'!$E$18,0)</f>
        <v>411.07600000000002</v>
      </c>
      <c r="F31" s="196">
        <f>IF(' Banco de Dados'!H21="A",'1.0.11'!D31*'1.0.11'!$F$18,0)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Dados'!G22="A",'1.0.11'!D32*'1.0.11'!$E$18,0)</f>
        <v>0</v>
      </c>
      <c r="F32" s="196">
        <f>IF(' Banco de Dados'!H22="A",'1.0.11'!D32*'1.0.11'!$F$18,0)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Dados'!G23="A",'1.0.11'!D33*'1.0.11'!$E$18,0)</f>
        <v>0</v>
      </c>
      <c r="F33" s="196">
        <f>IF(' Banco de Dados'!H23="A",'1.0.11'!D33*'1.0.11'!$F$18,0)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Dados'!G24="A",'1.0.11'!D34*'1.0.11'!$E$18,0)</f>
        <v>0</v>
      </c>
      <c r="F34" s="196">
        <f>IF(' Banco de Dados'!H24="A",'1.0.11'!D34*'1.0.11'!$F$18,0)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Dados'!G25="A",'1.0.11'!D35*'1.0.11'!$E$18,0)</f>
        <v>0</v>
      </c>
      <c r="F35" s="196">
        <f>IF(' Banco de Dados'!H25="A",'1.0.11'!D35*'1.0.11'!$F$18,0)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Dados'!G26="A",'1.0.11'!D36*'1.0.11'!$E$18,0)</f>
        <v>0</v>
      </c>
      <c r="F36" s="196">
        <f>IF(' Banco de Dados'!H26="A",'1.0.11'!D36*'1.0.11'!$F$18,0)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688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Dados'!G27="A",'1.0.11'!D37*'1.0.11'!$E$18,0)</f>
        <v>0</v>
      </c>
      <c r="F37" s="196">
        <f>IF(' Banco de Dados'!H27="A",'1.0.11'!D37*'1.0.11'!$F$18,0)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Dados'!G28="A",'1.0.11'!D38*'1.0.11'!$E$18,0)</f>
        <v>0</v>
      </c>
      <c r="F38" s="196">
        <f>IF(' Banco de Dados'!H28="A",'1.0.11'!D38*'1.0.11'!$F$18,0)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Dados'!G29="A",'1.0.11'!D39*'1.0.11'!$E$18,0)</f>
        <v>0</v>
      </c>
      <c r="F39" s="196">
        <f>IF(' Banco de Dados'!H29="A",'1.0.11'!D39*'1.0.11'!$F$18,0)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Dados'!G30="A",'1.0.11'!D40*'1.0.11'!$E$18,0)</f>
        <v>0</v>
      </c>
      <c r="F40" s="196">
        <f>IF(' Banco de Dados'!H30="A",'1.0.11'!D40*'1.0.11'!$F$18,0)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Dados'!G31="A",'1.0.11'!D41*'1.0.11'!$E$18,0)</f>
        <v>0</v>
      </c>
      <c r="F41" s="196">
        <f>IF(' Banco de Dados'!H31="A",'1.0.11'!D41*'1.0.11'!$F$18,0)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Dados'!G32="A",'1.0.11'!D42*'1.0.11'!$E$18,0)</f>
        <v>0</v>
      </c>
      <c r="F42" s="196">
        <f>IF(' Banco de Dados'!H32="A",'1.0.11'!D42*'1.0.11'!$F$18,0)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Dados'!G33="A",'1.0.11'!D43*'1.0.11'!$E$18,0)</f>
        <v>0</v>
      </c>
      <c r="F43" s="196">
        <f>IF(' Banco de Dados'!H33="A",'1.0.11'!D43*'1.0.11'!$F$18,0)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Dados'!G34="A",'1.0.11'!D44*'1.0.11'!$E$18,0)</f>
        <v>0</v>
      </c>
      <c r="F44" s="196">
        <f>IF(' Banco de Dados'!H34="A",'1.0.11'!D44*'1.0.11'!$F$18,0)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Dados'!G35="A",'1.0.11'!D45*'1.0.11'!$E$18,0)</f>
        <v>0</v>
      </c>
      <c r="F45" s="196">
        <f>IF(' Banco de Dados'!H35="A",'1.0.11'!D45*'1.0.11'!$F$18,0)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/>
      <c r="F46" s="196">
        <f>IF(' Banco de Dados'!H36="A",'1.0.11'!D46*'1.0.11'!$F$18,0)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/>
      <c r="F47" s="196">
        <f>IF(' Banco de Dados'!H37="A",'1.0.11'!D47*'1.0.11'!$F$18,0)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Dados'!G38="A",'1.0.11'!D48*'1.0.11'!$E$18,0)</f>
        <v>0</v>
      </c>
      <c r="F48" s="196">
        <f>IF(' Banco de Dados'!H38="A",'1.0.11'!D48*'1.0.11'!$F$18,0)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Dados'!G39="A",'1.0.11'!D49*'1.0.11'!$E$18,0)</f>
        <v>0</v>
      </c>
      <c r="F49" s="196">
        <f>IF(' Banco de Dados'!H39="A",'1.0.11'!D49*'1.0.11'!$F$18,0)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Dados'!G40="A",'1.0.11'!D50*'1.0.11'!$E$18,0)</f>
        <v>0</v>
      </c>
      <c r="F50" s="196">
        <f>IF(' Banco de Dados'!H40="A",'1.0.11'!D50*'1.0.11'!$F$18,0)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Dados'!G41="A",'1.0.11'!D51*'1.0.11'!$E$18,0)</f>
        <v>0</v>
      </c>
      <c r="F51" s="196">
        <f>IF(' Banco de Dados'!H41="A",'1.0.11'!D51*'1.0.11'!$F$18,0)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Dados'!G42="A",'1.0.11'!D52*'1.0.11'!$E$18,0)</f>
        <v>0</v>
      </c>
      <c r="F52" s="196">
        <f>IF(' Banco de Dados'!H42="A",'1.0.11'!D52*'1.0.11'!$F$18,0)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Dados'!G43="A",'1.0.11'!D53*'1.0.11'!$E$18,0)</f>
        <v>0</v>
      </c>
      <c r="F53" s="196">
        <f>IF(' Banco de Dados'!H43="A",'1.0.11'!D53*'1.0.11'!$F$18,0)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Dados'!G44="A",'1.0.11'!D54*'1.0.11'!$E$18,0)</f>
        <v>395.072</v>
      </c>
      <c r="F54" s="196">
        <f>IF(' Banco de Dados'!H44="A",'1.0.11'!D54*'1.0.11'!$F$18,0)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2454.6582551324445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Dados'!G46="A",'1.0.11'!D60*'1.0.11'!$E$18,0)</f>
        <v>0</v>
      </c>
      <c r="F60" s="301">
        <f>IF(' Banco de Dados'!H46="A",'1.0.11'!D60*'1.0.11'!$F$18,0)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Dados'!G47="A",'1.0.11'!D61*'1.0.11'!$E$18,0)</f>
        <v>0</v>
      </c>
      <c r="F61" s="303">
        <f>IF(' Banco de Dados'!H47="A",'1.0.11'!D61*'1.0.11'!$F$18,0)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Dados'!G48="A",'1.0.11'!D62*'1.0.11'!$E$18,0)</f>
        <v>0</v>
      </c>
      <c r="F62" s="303">
        <f>IF(' Banco de Dados'!H48="A",'1.0.11'!D62*'1.0.11'!$F$18,0)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Dados'!G49="A",'1.0.11'!D63*'1.0.11'!$E$18,0)</f>
        <v>0</v>
      </c>
      <c r="F63" s="303">
        <f>IF(' Banco de Dados'!H49="A",'1.0.11'!D63*'1.0.11'!$F$18,0)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Dados'!G50="A",'1.0.11'!D64*'1.0.11'!$E$18,0)</f>
        <v>0</v>
      </c>
      <c r="F64" s="303">
        <f>IF(' Banco de Dados'!H50="A",'1.0.11'!D64*'1.0.11'!$F$18,0)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Dados'!G51="A",'1.0.11'!D65*'1.0.11'!$E$18,0)</f>
        <v>0</v>
      </c>
      <c r="F65" s="305">
        <f>IF(' Banco de Dados'!H51="A",'1.0.11'!D65*'1.0.11'!$F$18,0)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3424.855929496211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323.64047068515413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282.0295530256343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70.507388256408575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25.382659772307086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95.890048028715654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49.933101191423781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215.91442829995279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231.17176477511009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497.01929426648667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4623.4352955022014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55481.22354602642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4623.4352955022014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201.01892589140007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25.127365736425009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8</v>
      </c>
      <c r="F221" s="808" t="str">
        <f>CONCATENATE(I224,"/","dia")</f>
        <v>Hxhora/dia</v>
      </c>
      <c r="G221" s="808"/>
      <c r="H221" s="808"/>
      <c r="I221" s="597">
        <f>H217/E221</f>
        <v>25.127365736425009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25.127365736425009</v>
      </c>
      <c r="I224" s="597" t="str">
        <f>'Planilha Básica - Lixo'!D24</f>
        <v>Hxhora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4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7" t="str">
        <f>'Planilha Básica - Lixo'!C25</f>
        <v>LOTE II - Serviço de coleta da saúde</v>
      </c>
      <c r="E4" s="817"/>
      <c r="F4" s="817"/>
      <c r="G4" s="817"/>
      <c r="H4" s="817"/>
      <c r="I4" s="818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Lixo'!C27</f>
        <v>Coleta de resíduos de serviço de saúde (RSS) - CLASSE I</v>
      </c>
      <c r="E8" s="31"/>
      <c r="F8" s="31"/>
      <c r="G8" s="21"/>
      <c r="H8" s="21"/>
      <c r="I8" s="603" t="str">
        <f>'Planilha Básica - Lixo'!A27</f>
        <v>2.0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Dados'!G9="A",'2.0'!D19*'2.0'!$E$18,0)</f>
        <v>0</v>
      </c>
      <c r="F19" s="196">
        <f>IF(' Banco de Dados'!H9="A",'2.0'!D19*'2.0'!$F$18,0)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Dados'!G10="A",'2.0'!D20*'2.0'!$E$18,0)</f>
        <v>0</v>
      </c>
      <c r="F20" s="196">
        <f>IF(' Banco de Dados'!H10="A",'2.0'!D20*'2.0'!$F$18,0)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Dados'!G11="A",'2.0'!D21*'2.0'!$E$18,0)</f>
        <v>0</v>
      </c>
      <c r="F21" s="196">
        <f>IF(' Banco de Dados'!H11="A",'2.0'!D21*'2.0'!$F$18,0)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Dados'!G12="A",'2.0'!D22*'2.0'!$E$18,0)</f>
        <v>0</v>
      </c>
      <c r="F22" s="196">
        <f>IF(' Banco de Dados'!H12="A",'2.0'!D22*'2.0'!$F$18,0)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Dados'!G13="A",'2.0'!D23*'2.0'!$E$18,0)</f>
        <v>0</v>
      </c>
      <c r="F23" s="196">
        <f>IF(' Banco de Dados'!H13="A",'2.0'!D23*'2.0'!$F$18,0)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Dados'!G14="A",'2.0'!D24*'2.0'!$E$18,0)</f>
        <v>422.28400000000005</v>
      </c>
      <c r="F24" s="196">
        <f>IF(' Banco de Dados'!H14="A",'2.0'!D24*'2.0'!$F$18,0)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Dados'!G15="A",'2.0'!D25*'2.0'!$E$18,0)</f>
        <v>422.28400000000005</v>
      </c>
      <c r="F25" s="196">
        <f>IF(' Banco de Dados'!H15="A",'2.0'!D25*'2.0'!$F$18,0)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1055.71</v>
      </c>
      <c r="E26" s="196">
        <f>IF(' Banco de Dados'!G16="A",'2.0'!D26*'2.0'!$E$18,0)</f>
        <v>422.28400000000005</v>
      </c>
      <c r="F26" s="196">
        <f>IF(' Banco de Dados'!H16="A",'2.0'!D26*'2.0'!$F$18,0)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2729.2746247112891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Dados'!G17="A",'2.0'!D27*'2.0'!$E$18,0)</f>
        <v>422.28400000000005</v>
      </c>
      <c r="F27" s="196">
        <f>IF(' Banco de Dados'!H17="A",'2.0'!D27*'2.0'!$F$18,0)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Dados'!G18="A",'2.0'!D28*'2.0'!$E$18,0)</f>
        <v>422.28400000000005</v>
      </c>
      <c r="F28" s="196">
        <f>IF(' Banco de Dados'!H18="A",'2.0'!D28*'2.0'!$F$18,0)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Dados'!G19="A",'2.0'!D29*'2.0'!$E$18,0)</f>
        <v>0</v>
      </c>
      <c r="F29" s="196">
        <f>IF(' Banco de Dados'!H19="A",'2.0'!D29*'2.0'!$F$18,0)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Dados'!G20="A",'2.0'!D30*'2.0'!$E$18,0)</f>
        <v>0</v>
      </c>
      <c r="F30" s="196">
        <f>IF(' Banco de Dados'!H20="A",'2.0'!D30*'2.0'!$F$18,0)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Dados'!G21="A",'2.0'!D31*'2.0'!$E$18,0)</f>
        <v>411.07600000000002</v>
      </c>
      <c r="F31" s="196">
        <f>IF(' Banco de Dados'!H21="A",'2.0'!D31*'2.0'!$F$18,0)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Dados'!G22="A",'2.0'!D32*'2.0'!$E$18,0)</f>
        <v>0</v>
      </c>
      <c r="F32" s="196">
        <f>IF(' Banco de Dados'!H22="A",'2.0'!D32*'2.0'!$F$18,0)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Dados'!G23="A",'2.0'!D33*'2.0'!$E$18,0)</f>
        <v>0</v>
      </c>
      <c r="F33" s="196">
        <f>IF(' Banco de Dados'!H23="A",'2.0'!D33*'2.0'!$F$18,0)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Dados'!G24="A",'2.0'!D34*'2.0'!$E$18,0)</f>
        <v>0</v>
      </c>
      <c r="F34" s="196">
        <f>IF(' Banco de Dados'!H24="A",'2.0'!D34*'2.0'!$F$18,0)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Dados'!G25="A",'2.0'!D35*'2.0'!$E$18,0)</f>
        <v>0</v>
      </c>
      <c r="F35" s="196">
        <f>IF(' Banco de Dados'!H25="A",'2.0'!D35*'2.0'!$F$18,0)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Dados'!G26="A",'2.0'!D36*'2.0'!$E$18,0)</f>
        <v>0</v>
      </c>
      <c r="F36" s="196">
        <f>IF(' Banco de Dados'!H26="A",'2.0'!D36*'2.0'!$F$18,0)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Dados'!G27="A",'2.0'!D37*'2.0'!$E$18,0)</f>
        <v>0</v>
      </c>
      <c r="F37" s="196">
        <f>IF(' Banco de Dados'!H27="A",'2.0'!D37*'2.0'!$F$18,0)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Dados'!G28="A",'2.0'!D38*'2.0'!$E$18,0)</f>
        <v>0</v>
      </c>
      <c r="F38" s="196">
        <f>IF(' Banco de Dados'!H28="A",'2.0'!D38*'2.0'!$F$18,0)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Dados'!G29="A",'2.0'!D39*'2.0'!$E$18,0)</f>
        <v>0</v>
      </c>
      <c r="F39" s="196">
        <f>IF(' Banco de Dados'!H29="A",'2.0'!D39*'2.0'!$F$18,0)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Dados'!G30="A",'2.0'!D40*'2.0'!$E$18,0)</f>
        <v>0</v>
      </c>
      <c r="F40" s="196">
        <f>IF(' Banco de Dados'!H30="A",'2.0'!D40*'2.0'!$F$18,0)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Dados'!G31="A",'2.0'!D41*'2.0'!$E$18,0)</f>
        <v>0</v>
      </c>
      <c r="F41" s="196">
        <f>IF(' Banco de Dados'!H31="A",'2.0'!D41*'2.0'!$F$18,0)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Dados'!G32="A",'2.0'!D42*'2.0'!$E$18,0)</f>
        <v>0</v>
      </c>
      <c r="F42" s="196">
        <f>IF(' Banco de Dados'!H32="A",'2.0'!D42*'2.0'!$F$18,0)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Dados'!G33="A",'2.0'!D43*'2.0'!$E$18,0)</f>
        <v>0</v>
      </c>
      <c r="F43" s="196">
        <f>IF(' Banco de Dados'!H33="A",'2.0'!D43*'2.0'!$F$18,0)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Dados'!G34="A",'2.0'!D44*'2.0'!$E$18,0)</f>
        <v>0</v>
      </c>
      <c r="F44" s="196">
        <f>IF(' Banco de Dados'!H34="A",'2.0'!D44*'2.0'!$F$18,0)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Dados'!G35="A",'2.0'!D45*'2.0'!$E$18,0)</f>
        <v>0</v>
      </c>
      <c r="F45" s="196">
        <f>IF(' Banco de Dados'!H35="A",'2.0'!D45*'2.0'!$F$18,0)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Dados'!G36="A",'2.0'!D46*'2.0'!$E$18,0)</f>
        <v>0</v>
      </c>
      <c r="F46" s="196">
        <f>IF(' Banco de Dados'!H36="A",'2.0'!D46*'2.0'!$F$18,0)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Dados'!G37="A",'2.0'!D47*'2.0'!$E$18,0)</f>
        <v>0</v>
      </c>
      <c r="F47" s="196">
        <f>IF(' Banco de Dados'!H37="A",'2.0'!D47*'2.0'!$F$18,0)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Dados'!G38="A",'2.0'!D48*'2.0'!$E$18,0)</f>
        <v>0</v>
      </c>
      <c r="F48" s="196">
        <f>IF(' Banco de Dados'!H38="A",'2.0'!D48*'2.0'!$F$18,0)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Dados'!G39="A",'2.0'!D49*'2.0'!$E$18,0)</f>
        <v>0</v>
      </c>
      <c r="F49" s="196">
        <f>IF(' Banco de Dados'!H39="A",'2.0'!D49*'2.0'!$F$18,0)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>
        <v>1</v>
      </c>
      <c r="D50" s="196">
        <f>IF($I$12="X",' Banco de Dados'!D40,IF($I$12="XX",' Banco de Dados'!E40,IF($I$12="XXX",' Banco de Dados'!F40,0)))</f>
        <v>1358.25</v>
      </c>
      <c r="E50" s="196">
        <f>IF(' Banco de Dados'!G40="A",'2.0'!D50*'2.0'!$E$18,0)</f>
        <v>0</v>
      </c>
      <c r="F50" s="196">
        <f>IF(' Banco de Dados'!H40="A",'2.0'!D50*'2.0'!$F$18,0)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2508.154470866667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Dados'!G41="A",'2.0'!D51*'2.0'!$E$18,0)</f>
        <v>0</v>
      </c>
      <c r="F51" s="196">
        <f>IF(' Banco de Dados'!H41="A",'2.0'!D51*'2.0'!$F$18,0)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Dados'!G42="A",'2.0'!D52*'2.0'!$E$18,0)</f>
        <v>0</v>
      </c>
      <c r="F52" s="196">
        <f>IF(' Banco de Dados'!H42="A",'2.0'!D52*'2.0'!$F$18,0)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Dados'!G43="A",'2.0'!D53*'2.0'!$E$18,0)</f>
        <v>0</v>
      </c>
      <c r="F53" s="196">
        <f>IF(' Banco de Dados'!H43="A",'2.0'!D53*'2.0'!$F$18,0)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Dados'!G44="A",'2.0'!D54*'2.0'!$E$18,0)</f>
        <v>395.072</v>
      </c>
      <c r="F54" s="196">
        <f>IF(' Banco de Dados'!H44="A",'2.0'!D54*'2.0'!$F$18,0)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5237.4290955779561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Dados'!G46="A",'2.0'!D60*'2.0'!$E$18,0)</f>
        <v>0</v>
      </c>
      <c r="F60" s="301">
        <f>IF(' Banco de Dados'!H46="A",'2.0'!D60*'2.0'!$F$18,0)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Dados'!G47="A",'2.0'!D61*'2.0'!$E$18,0)</f>
        <v>0</v>
      </c>
      <c r="F61" s="303">
        <f>IF(' Banco de Dados'!H47="A",'2.0'!D61*'2.0'!$F$18,0)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Dados'!G48="A",'2.0'!D62*'2.0'!$E$18,0)</f>
        <v>0</v>
      </c>
      <c r="F62" s="303">
        <f>IF(' Banco de Dados'!H48="A",'2.0'!D62*'2.0'!$F$18,0)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Dados'!G49="A",'2.0'!D63*'2.0'!$E$18,0)</f>
        <v>0</v>
      </c>
      <c r="F63" s="303">
        <f>IF(' Banco de Dados'!H49="A",'2.0'!D63*'2.0'!$F$18,0)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Dados'!G50="A",'2.0'!D64*'2.0'!$E$18,0)</f>
        <v>0</v>
      </c>
      <c r="F64" s="303">
        <f>IF(' Banco de Dados'!H50="A",'2.0'!D64*'2.0'!$F$18,0)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Dados'!G51="A",'2.0'!D65*'2.0'!$E$18,0)</f>
        <v>0</v>
      </c>
      <c r="F65" s="305">
        <f>IF(' Banco de Dados'!H51="A",'2.0'!D65*'2.0'!$F$18,0)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1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 t="s">
        <v>113</v>
      </c>
      <c r="I75" s="608">
        <f t="shared" si="5"/>
        <v>3.25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1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 t="s">
        <v>113</v>
      </c>
      <c r="I87" s="608">
        <f t="shared" si="5"/>
        <v>1.4583333333333333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1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113</v>
      </c>
      <c r="I88" s="608">
        <f t="shared" si="5"/>
        <v>10.8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1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 t="s">
        <v>113</v>
      </c>
      <c r="I91" s="608">
        <f t="shared" si="5"/>
        <v>4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86.795000000000002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113</v>
      </c>
      <c r="I117" s="199">
        <f t="shared" si="8"/>
        <v>18.666666666666668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3396.3050360750362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3396.3050360750362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10639.513338297193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1005.4078698644681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876.14114373903647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219.03528593475912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78.852702936513282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297.8879888712724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155.12007135051795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670.7506788952951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718.14847847462011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1544.0192287204331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14362.969569492401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172355.63483390881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14362.969569492401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624.47693780401744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78.05961722550218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1.5</v>
      </c>
      <c r="F221" s="808" t="str">
        <f>CONCATENATE(I224,"/","dia")</f>
        <v>ton/dia</v>
      </c>
      <c r="G221" s="808"/>
      <c r="H221" s="808"/>
      <c r="I221" s="597">
        <f>H217/E221</f>
        <v>416.31795853601164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416.31795853601164</v>
      </c>
      <c r="I224" s="597" t="str">
        <f>'Planilha Básica - Lixo'!D27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G226:H226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</mergeCells>
  <conditionalFormatting sqref="H71:H96 H101:H119 H125:H145 H150:H156 G184:H190">
    <cfRule type="cellIs" dxfId="3" priority="30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4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7" t="str">
        <f>'Planilha Básica - Lixo'!C28</f>
        <v>LOTE III - Transporte de resíduos de saúde para fora do município</v>
      </c>
      <c r="E4" s="817"/>
      <c r="F4" s="817"/>
      <c r="G4" s="817"/>
      <c r="H4" s="817"/>
      <c r="I4" s="818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Lixo'!C30</f>
        <v>Transporte e destinação de resíduos de serviços de saúde (RSS) - Classe I.</v>
      </c>
      <c r="E8" s="31"/>
      <c r="F8" s="31"/>
      <c r="G8" s="21"/>
      <c r="H8" s="21"/>
      <c r="I8" s="603" t="str">
        <f>'Planilha Básica - Lixo'!A30</f>
        <v>3.0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162"/>
      <c r="H18" s="162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Dados'!G9="A",'3.0'!D19*'3.0'!$E$18,0)</f>
        <v>0</v>
      </c>
      <c r="F19" s="196">
        <f>IF(' Banco de Dados'!H9="A",'3.0'!D19*'3.0'!$F$18,0)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Dados'!G10="A",'3.0'!D20*'3.0'!$E$18,0)</f>
        <v>0</v>
      </c>
      <c r="F20" s="196">
        <f>IF(' Banco de Dados'!H10="A",'3.0'!D20*'3.0'!$F$18,0)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Dados'!G11="A",'3.0'!D21*'3.0'!$E$18,0)</f>
        <v>0</v>
      </c>
      <c r="F21" s="196">
        <f>IF(' Banco de Dados'!H11="A",'3.0'!D21*'3.0'!$F$18,0)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Dados'!G12="A",'3.0'!D22*'3.0'!$E$18,0)</f>
        <v>0</v>
      </c>
      <c r="F22" s="196">
        <f>IF(' Banco de Dados'!H12="A",'3.0'!D22*'3.0'!$F$18,0)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Dados'!G13="A",'3.0'!D23*'3.0'!$E$18,0)</f>
        <v>0</v>
      </c>
      <c r="F23" s="196">
        <f>IF(' Banco de Dados'!H13="A",'3.0'!D23*'3.0'!$F$18,0)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Dados'!G14="A",'3.0'!D24*'3.0'!$E$18,0)</f>
        <v>422.28400000000005</v>
      </c>
      <c r="F24" s="196">
        <f>IF(' Banco de Dados'!H14="A",'3.0'!D24*'3.0'!$F$18,0)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Dados'!G15="A",'3.0'!D25*'3.0'!$E$18,0)</f>
        <v>422.28400000000005</v>
      </c>
      <c r="F25" s="196">
        <f>IF(' Banco de Dados'!H15="A",'3.0'!D25*'3.0'!$F$18,0)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Dados'!G16="A",'3.0'!D26*'3.0'!$E$18,0)</f>
        <v>422.28400000000005</v>
      </c>
      <c r="F26" s="196">
        <f>IF(' Banco de Dados'!H16="A",'3.0'!D26*'3.0'!$F$18,0)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Dados'!G17="A",'3.0'!D27*'3.0'!$E$18,0)</f>
        <v>422.28400000000005</v>
      </c>
      <c r="F27" s="196">
        <f>IF(' Banco de Dados'!H17="A",'3.0'!D27*'3.0'!$F$18,0)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Dados'!G18="A",'3.0'!D28*'3.0'!$E$18,0)</f>
        <v>422.28400000000005</v>
      </c>
      <c r="F28" s="196">
        <f>IF(' Banco de Dados'!H18="A",'3.0'!D28*'3.0'!$F$18,0)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Dados'!G19="A",'3.0'!D29*'3.0'!$E$18,0)</f>
        <v>0</v>
      </c>
      <c r="F29" s="196">
        <f>IF(' Banco de Dados'!H19="A",'3.0'!D29*'3.0'!$F$18,0)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Dados'!G20="A",'3.0'!D30*'3.0'!$E$18,0)</f>
        <v>0</v>
      </c>
      <c r="F30" s="196">
        <f>IF(' Banco de Dados'!H20="A",'3.0'!D30*'3.0'!$F$18,0)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Dados'!G21="A",'3.0'!D31*'3.0'!$E$18,0)</f>
        <v>411.07600000000002</v>
      </c>
      <c r="F31" s="196">
        <f>IF(' Banco de Dados'!H21="A",'3.0'!D31*'3.0'!$F$18,0)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Dados'!G22="A",'3.0'!D32*'3.0'!$E$18,0)</f>
        <v>0</v>
      </c>
      <c r="F32" s="196">
        <f>IF(' Banco de Dados'!H22="A",'3.0'!D32*'3.0'!$F$18,0)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Dados'!G23="A",'3.0'!D33*'3.0'!$E$18,0)</f>
        <v>0</v>
      </c>
      <c r="F33" s="196">
        <f>IF(' Banco de Dados'!H23="A",'3.0'!D33*'3.0'!$F$18,0)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Dados'!G24="A",'3.0'!D34*'3.0'!$E$18,0)</f>
        <v>0</v>
      </c>
      <c r="F34" s="196">
        <f>IF(' Banco de Dados'!H24="A",'3.0'!D34*'3.0'!$F$18,0)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Dados'!G25="A",'3.0'!D35*'3.0'!$E$18,0)</f>
        <v>0</v>
      </c>
      <c r="F35" s="196">
        <f>IF(' Banco de Dados'!H25="A",'3.0'!D35*'3.0'!$F$18,0)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Dados'!G26="A",'3.0'!D36*'3.0'!$E$18,0)</f>
        <v>0</v>
      </c>
      <c r="F36" s="196">
        <f>IF(' Banco de Dados'!H26="A",'3.0'!D36*'3.0'!$F$18,0)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Dados'!G27="A",'3.0'!D37*'3.0'!$E$18,0)</f>
        <v>0</v>
      </c>
      <c r="F37" s="196">
        <f>IF(' Banco de Dados'!H27="A",'3.0'!D37*'3.0'!$F$18,0)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Dados'!G28="A",'3.0'!D38*'3.0'!$E$18,0)</f>
        <v>0</v>
      </c>
      <c r="F38" s="196">
        <f>IF(' Banco de Dados'!H28="A",'3.0'!D38*'3.0'!$F$18,0)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Dados'!G29="A",'3.0'!D39*'3.0'!$E$18,0)</f>
        <v>0</v>
      </c>
      <c r="F39" s="196">
        <f>IF(' Banco de Dados'!H29="A",'3.0'!D39*'3.0'!$F$18,0)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Dados'!G30="A",'3.0'!D40*'3.0'!$E$18,0)</f>
        <v>0</v>
      </c>
      <c r="F40" s="196">
        <f>IF(' Banco de Dados'!H30="A",'3.0'!D40*'3.0'!$F$18,0)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Dados'!G31="A",'3.0'!D41*'3.0'!$E$18,0)</f>
        <v>0</v>
      </c>
      <c r="F41" s="196">
        <f>IF(' Banco de Dados'!H31="A",'3.0'!D41*'3.0'!$F$18,0)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Dados'!G32="A",'3.0'!D42*'3.0'!$E$18,0)</f>
        <v>0</v>
      </c>
      <c r="F42" s="196">
        <f>IF(' Banco de Dados'!H32="A",'3.0'!D42*'3.0'!$F$18,0)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Dados'!G33="A",'3.0'!D43*'3.0'!$E$18,0)</f>
        <v>0</v>
      </c>
      <c r="F43" s="196">
        <f>IF(' Banco de Dados'!H33="A",'3.0'!D43*'3.0'!$F$18,0)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Dados'!G34="A",'3.0'!D44*'3.0'!$E$18,0)</f>
        <v>0</v>
      </c>
      <c r="F44" s="196">
        <f>IF(' Banco de Dados'!H34="A",'3.0'!D44*'3.0'!$F$18,0)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Dados'!G35="A",'3.0'!D45*'3.0'!$E$18,0)</f>
        <v>0</v>
      </c>
      <c r="F45" s="196">
        <f>IF(' Banco de Dados'!H35="A",'3.0'!D45*'3.0'!$F$18,0)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Dados'!G36="A",'3.0'!D46*'3.0'!$E$18,0)</f>
        <v>0</v>
      </c>
      <c r="F46" s="196">
        <f>IF(' Banco de Dados'!H36="A",'3.0'!D46*'3.0'!$F$18,0)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Dados'!G37="A",'3.0'!D47*'3.0'!$E$18,0)</f>
        <v>0</v>
      </c>
      <c r="F47" s="196">
        <f>IF(' Banco de Dados'!H37="A",'3.0'!D47*'3.0'!$F$18,0)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Dados'!G38="A",'3.0'!D48*'3.0'!$E$18,0)</f>
        <v>0</v>
      </c>
      <c r="F48" s="196">
        <f>IF(' Banco de Dados'!H38="A",'3.0'!D48*'3.0'!$F$18,0)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Dados'!G39="A",'3.0'!D49*'3.0'!$E$18,0)</f>
        <v>0</v>
      </c>
      <c r="F49" s="196">
        <f>IF(' Banco de Dados'!H39="A",'3.0'!D49*'3.0'!$F$18,0)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>
        <v>1</v>
      </c>
      <c r="D50" s="196">
        <f>IF($I$12="X",' Banco de Dados'!D40,IF($I$12="XX",' Banco de Dados'!E40,IF($I$12="XXX",' Banco de Dados'!F40,0)))</f>
        <v>1358.25</v>
      </c>
      <c r="E50" s="196">
        <f>IF(' Banco de Dados'!G40="A",'3.0'!D50*'3.0'!$E$18,0)</f>
        <v>0</v>
      </c>
      <c r="F50" s="196">
        <f>IF(' Banco de Dados'!H40="A",'3.0'!D50*'3.0'!$F$18,0)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2508.154470866667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Dados'!G41="A",'3.0'!D51*'3.0'!$E$18,0)</f>
        <v>0</v>
      </c>
      <c r="F51" s="196">
        <f>IF(' Banco de Dados'!H41="A",'3.0'!D51*'3.0'!$F$18,0)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Dados'!G42="A",'3.0'!D52*'3.0'!$E$18,0)</f>
        <v>0</v>
      </c>
      <c r="F52" s="196">
        <f>IF(' Banco de Dados'!H42="A",'3.0'!D52*'3.0'!$F$18,0)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Dados'!G43="A",'3.0'!D53*'3.0'!$E$18,0)</f>
        <v>0</v>
      </c>
      <c r="F53" s="196">
        <f>IF(' Banco de Dados'!H43="A",'3.0'!D53*'3.0'!$F$18,0)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Dados'!G44="A",'3.0'!D54*'3.0'!$E$18,0)</f>
        <v>395.072</v>
      </c>
      <c r="F54" s="196">
        <f>IF(' Banco de Dados'!H44="A",'3.0'!D54*'3.0'!$F$18,0)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4405.8944069351119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296"/>
      <c r="H59" s="296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Dados'!G46="A",'3.0'!D60*'3.0'!$E$18,0)</f>
        <v>0</v>
      </c>
      <c r="F60" s="301">
        <f>IF(' Banco de Dados'!H46="A",'3.0'!D60*'3.0'!$F$18,0)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Dados'!G47="A",'3.0'!D61*'3.0'!$E$18,0)</f>
        <v>0</v>
      </c>
      <c r="F61" s="303">
        <f>IF(' Banco de Dados'!H47="A",'3.0'!D61*'3.0'!$F$18,0)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Dados'!G48="A",'3.0'!D62*'3.0'!$E$18,0)</f>
        <v>0</v>
      </c>
      <c r="F62" s="303">
        <f>IF(' Banco de Dados'!H48="A",'3.0'!D62*'3.0'!$F$18,0)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Dados'!G49="A",'3.0'!D63*'3.0'!$E$18,0)</f>
        <v>0</v>
      </c>
      <c r="F63" s="303">
        <f>IF(' Banco de Dados'!H49="A",'3.0'!D63*'3.0'!$F$18,0)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Dados'!G50="A",'3.0'!D64*'3.0'!$E$18,0)</f>
        <v>0</v>
      </c>
      <c r="F64" s="303">
        <f>IF(' Banco de Dados'!H50="A",'3.0'!D64*'3.0'!$F$18,0)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Dados'!G51="A",'3.0'!D65*'3.0'!$E$18,0)</f>
        <v>0</v>
      </c>
      <c r="F65" s="305">
        <f>IF(' Banco de Dados'!H51="A",'3.0'!D65*'3.0'!$F$18,0)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163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164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1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113</v>
      </c>
      <c r="I74" s="608">
        <f t="shared" si="5"/>
        <v>3.6666666666666665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1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0.57500000000000007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6.8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1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113</v>
      </c>
      <c r="I88" s="608">
        <f t="shared" si="5"/>
        <v>10.8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73.329892083333334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163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164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113</v>
      </c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163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164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3396.3050360750362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3396.3050360750362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9775.8468750710144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923.79351106292313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805.02005964054729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201.25501491013682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72.451805367649257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273.70682027778605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142.52814170685099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616.30224238055007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659.85250790208795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1418.682891989489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13197.050158041759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158364.60189650109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13197.050158041759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573.78478948007648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71.72309868500956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1.5</v>
      </c>
      <c r="F221" s="808" t="str">
        <f>CONCATENATE(I224,"/","dia")</f>
        <v>ton/dia</v>
      </c>
      <c r="G221" s="808"/>
      <c r="H221" s="808"/>
      <c r="I221" s="597">
        <f>H217/E221</f>
        <v>382.52319298671767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382.52319298671767</v>
      </c>
      <c r="I224" s="597" t="str">
        <f>'Planilha Básica - Lixo'!D30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G226:H226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</mergeCells>
  <conditionalFormatting sqref="H71:H96 H101:H119 H125:H145 H150:H156 G184:H190">
    <cfRule type="cellIs" dxfId="2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8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710937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7" t="str">
        <f>'Planilha Básica - Lixo'!C28</f>
        <v>LOTE III - Transporte de resíduos de saúde para fora do município</v>
      </c>
      <c r="E4" s="817"/>
      <c r="F4" s="817"/>
      <c r="G4" s="817"/>
      <c r="H4" s="817"/>
      <c r="I4" s="818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 Banco de Dados'!B82</f>
        <v>Destinação (RSS)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60" t="s">
        <v>62</v>
      </c>
      <c r="C17" s="760" t="s">
        <v>94</v>
      </c>
      <c r="D17" s="760" t="s">
        <v>56</v>
      </c>
      <c r="E17" s="639" t="s">
        <v>84</v>
      </c>
      <c r="F17" s="639" t="s">
        <v>85</v>
      </c>
      <c r="G17" s="639" t="s">
        <v>57</v>
      </c>
      <c r="H17" s="639" t="s">
        <v>9</v>
      </c>
      <c r="I17" s="760" t="s">
        <v>58</v>
      </c>
      <c r="O17"/>
      <c r="P17"/>
      <c r="Q17"/>
    </row>
    <row r="18" spans="2:17" ht="11.25" customHeight="1" thickBot="1">
      <c r="B18" s="801"/>
      <c r="C18" s="801"/>
      <c r="D18" s="801"/>
      <c r="E18" s="133">
        <v>0.4</v>
      </c>
      <c r="F18" s="134" t="s">
        <v>492</v>
      </c>
      <c r="G18" s="643"/>
      <c r="H18" s="643"/>
      <c r="I18" s="801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Dados'!G9="A",'3.0.1 - Aterro(Saude)'!D19*'3.0.1 - Aterro(Saude)'!$E$18,0)</f>
        <v>0</v>
      </c>
      <c r="F19" s="196">
        <f>IF(' Banco de Dados'!H9="A",'3.0.1 - Aterro(Saude)'!D19*'3.0.1 - Aterro(Saude)'!$F$18,0)</f>
        <v>0</v>
      </c>
      <c r="G19" s="196">
        <f t="shared" ref="G19:G54" si="0">D19+E19+F19</f>
        <v>1802.49</v>
      </c>
      <c r="H19" s="196">
        <f>G19*' Banco de Dados'!$C$88</f>
        <v>1526.0013323706669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Dados'!G10="A",'3.0.1 - Aterro(Saude)'!D20*'3.0.1 - Aterro(Saude)'!$E$18,0)</f>
        <v>0</v>
      </c>
      <c r="F20" s="196">
        <f>IF(' Banco de Dados'!H10="A",'3.0.1 - Aterro(Saude)'!D20*'3.0.1 - Aterro(Saude)'!$F$18,0)</f>
        <v>0</v>
      </c>
      <c r="G20" s="196">
        <f t="shared" si="0"/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Dados'!G11="A",'3.0.1 - Aterro(Saude)'!D21*'3.0.1 - Aterro(Saude)'!$E$18,0)</f>
        <v>0</v>
      </c>
      <c r="F21" s="196">
        <f>IF(' Banco de Dados'!H11="A",'3.0.1 - Aterro(Saude)'!D21*'3.0.1 - Aterro(Saude)'!$F$18,0)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Dados'!G12="A",'3.0.1 - Aterro(Saude)'!D22*'3.0.1 - Aterro(Saude)'!$E$18,0)</f>
        <v>0</v>
      </c>
      <c r="F22" s="196">
        <f>IF(' Banco de Dados'!H12="A",'3.0.1 - Aterro(Saude)'!D22*'3.0.1 - Aterro(Saude)'!$F$18,0)</f>
        <v>0</v>
      </c>
      <c r="G22" s="196">
        <f t="shared" si="0"/>
        <v>1027.69</v>
      </c>
      <c r="H22" s="196">
        <f>G22*' Banco de Dados'!$C$88</f>
        <v>870.04993606844459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Dados'!G13="A",'3.0.1 - Aterro(Saude)'!D23*'3.0.1 - Aterro(Saude)'!$E$18,0)</f>
        <v>0</v>
      </c>
      <c r="F23" s="196">
        <f>IF(' Banco de Dados'!H13="A",'3.0.1 - Aterro(Saude)'!D23*'3.0.1 - Aterro(Saude)'!$F$18,0)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Dados'!G14="A",'3.0.1 - Aterro(Saude)'!D24*'3.0.1 - Aterro(Saude)'!$E$18,0)</f>
        <v>422.28400000000005</v>
      </c>
      <c r="F24" s="196">
        <f>IF(' Banco de Dados'!H14="A",'3.0.1 - Aterro(Saude)'!D24*'3.0.1 - Aterro(Saude)'!$F$18,0)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Dados'!G15="A",'3.0.1 - Aterro(Saude)'!D25*'3.0.1 - Aterro(Saude)'!$E$18,0)</f>
        <v>422.28400000000005</v>
      </c>
      <c r="F25" s="196">
        <f>IF(' Banco de Dados'!H15="A",'3.0.1 - Aterro(Saude)'!D25*'3.0.1 - Aterro(Saude)'!$F$18,0)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Dados'!G16="A",'3.0.1 - Aterro(Saude)'!D26*'3.0.1 - Aterro(Saude)'!$E$18,0)</f>
        <v>422.28400000000005</v>
      </c>
      <c r="F26" s="196">
        <f>IF(' Banco de Dados'!H16="A",'3.0.1 - Aterro(Saude)'!D26*'3.0.1 - Aterro(Saude)'!$F$18,0)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Dados'!G17="A",'3.0.1 - Aterro(Saude)'!D27*'3.0.1 - Aterro(Saude)'!$E$18,0)</f>
        <v>422.28400000000005</v>
      </c>
      <c r="F27" s="196">
        <f>IF(' Banco de Dados'!H17="A",'3.0.1 - Aterro(Saude)'!D27*'3.0.1 - Aterro(Saude)'!$F$18,0)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Dados'!G18="A",'3.0.1 - Aterro(Saude)'!D28*'3.0.1 - Aterro(Saude)'!$E$18,0)</f>
        <v>422.28400000000005</v>
      </c>
      <c r="F28" s="196">
        <f>IF(' Banco de Dados'!H18="A",'3.0.1 - Aterro(Saude)'!D28*'3.0.1 - Aterro(Saude)'!$F$18,0)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Dados'!G19="A",'3.0.1 - Aterro(Saude)'!D29*'3.0.1 - Aterro(Saude)'!$E$18,0)</f>
        <v>0</v>
      </c>
      <c r="F29" s="196">
        <f>IF(' Banco de Dados'!H19="A",'3.0.1 - Aterro(Saude)'!D29*'3.0.1 - Aterro(Saude)'!$F$18,0)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Dados'!G20="A",'3.0.1 - Aterro(Saude)'!D30*'3.0.1 - Aterro(Saude)'!$E$18,0)</f>
        <v>0</v>
      </c>
      <c r="F30" s="196">
        <f>IF(' Banco de Dados'!H20="A",'3.0.1 - Aterro(Saude)'!D30*'3.0.1 - Aterro(Saude)'!$F$18,0)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Dados'!G21="A",'3.0.1 - Aterro(Saude)'!D31*'3.0.1 - Aterro(Saude)'!$E$18,0)</f>
        <v>411.07600000000002</v>
      </c>
      <c r="F31" s="196">
        <f>IF(' Banco de Dados'!H21="A",'3.0.1 - Aterro(Saude)'!D31*'3.0.1 - Aterro(Saude)'!$F$18,0)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Dados'!G22="A",'3.0.1 - Aterro(Saude)'!D32*'3.0.1 - Aterro(Saude)'!$E$18,0)</f>
        <v>0</v>
      </c>
      <c r="F32" s="196">
        <f>IF(' Banco de Dados'!H22="A",'3.0.1 - Aterro(Saude)'!D32*'3.0.1 - Aterro(Saude)'!$F$18,0)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Dados'!G23="A",'3.0.1 - Aterro(Saude)'!D33*'3.0.1 - Aterro(Saude)'!$E$18,0)</f>
        <v>0</v>
      </c>
      <c r="F33" s="196">
        <f>IF(' Banco de Dados'!H23="A",'3.0.1 - Aterro(Saude)'!D33*'3.0.1 - Aterro(Saude)'!$F$18,0)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Dados'!G24="A",'3.0.1 - Aterro(Saude)'!D34*'3.0.1 - Aterro(Saude)'!$E$18,0)</f>
        <v>0</v>
      </c>
      <c r="F34" s="196">
        <f>IF(' Banco de Dados'!H24="A",'3.0.1 - Aterro(Saude)'!D34*'3.0.1 - Aterro(Saude)'!$F$18,0)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Dados'!G25="A",'3.0.1 - Aterro(Saude)'!D35*'3.0.1 - Aterro(Saude)'!$E$18,0)</f>
        <v>0</v>
      </c>
      <c r="F35" s="196">
        <f>IF(' Banco de Dados'!H25="A",'3.0.1 - Aterro(Saude)'!D35*'3.0.1 - Aterro(Saude)'!$F$18,0)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Dados'!G26="A",'3.0.1 - Aterro(Saude)'!D36*'3.0.1 - Aterro(Saude)'!$E$18,0)</f>
        <v>0</v>
      </c>
      <c r="F36" s="196">
        <f>IF(' Banco de Dados'!H26="A",'3.0.1 - Aterro(Saude)'!D36*'3.0.1 - Aterro(Saude)'!$F$18,0)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Dados'!G27="A",'3.0.1 - Aterro(Saude)'!D37*'3.0.1 - Aterro(Saude)'!$E$18,0)</f>
        <v>0</v>
      </c>
      <c r="F37" s="196">
        <f>IF(' Banco de Dados'!H27="A",'3.0.1 - Aterro(Saude)'!D37*'3.0.1 - Aterro(Saude)'!$F$18,0)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Dados'!G28="A",'3.0.1 - Aterro(Saude)'!D38*'3.0.1 - Aterro(Saude)'!$E$18,0)</f>
        <v>0</v>
      </c>
      <c r="F38" s="196">
        <f>IF(' Banco de Dados'!H28="A",'3.0.1 - Aterro(Saude)'!D38*'3.0.1 - Aterro(Saude)'!$F$18,0)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Dados'!G29="A",'3.0.1 - Aterro(Saude)'!D39*'3.0.1 - Aterro(Saude)'!$E$18,0)</f>
        <v>0</v>
      </c>
      <c r="F39" s="196">
        <f>IF(' Banco de Dados'!H29="A",'3.0.1 - Aterro(Saude)'!D39*'3.0.1 - Aterro(Saude)'!$F$18,0)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Dados'!G30="A",'3.0.1 - Aterro(Saude)'!D40*'3.0.1 - Aterro(Saude)'!$E$18,0)</f>
        <v>0</v>
      </c>
      <c r="F40" s="196">
        <f>IF(' Banco de Dados'!H30="A",'3.0.1 - Aterro(Saude)'!D40*'3.0.1 - Aterro(Saude)'!$F$18,0)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Dados'!G31="A",'3.0.1 - Aterro(Saude)'!D41*'3.0.1 - Aterro(Saude)'!$E$18,0)</f>
        <v>0</v>
      </c>
      <c r="F41" s="196">
        <f>IF(' Banco de Dados'!H31="A",'3.0.1 - Aterro(Saude)'!D41*'3.0.1 - Aterro(Saude)'!$F$18,0)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Dados'!G32="A",'3.0.1 - Aterro(Saude)'!D42*'3.0.1 - Aterro(Saude)'!$E$18,0)</f>
        <v>0</v>
      </c>
      <c r="F42" s="196">
        <f>IF(' Banco de Dados'!H32="A",'3.0.1 - Aterro(Saude)'!D42*'3.0.1 - Aterro(Saude)'!$F$18,0)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Dados'!G33="A",'3.0.1 - Aterro(Saude)'!D43*'3.0.1 - Aterro(Saude)'!$E$18,0)</f>
        <v>0</v>
      </c>
      <c r="F43" s="196">
        <f>IF(' Banco de Dados'!H33="A",'3.0.1 - Aterro(Saude)'!D43*'3.0.1 - Aterro(Saude)'!$F$18,0)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Dados'!G34="A",'3.0.1 - Aterro(Saude)'!D44*'3.0.1 - Aterro(Saude)'!$E$18,0)</f>
        <v>0</v>
      </c>
      <c r="F44" s="196">
        <f>IF(' Banco de Dados'!H34="A",'3.0.1 - Aterro(Saude)'!D44*'3.0.1 - Aterro(Saude)'!$F$18,0)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Dados'!G35="A",'3.0.1 - Aterro(Saude)'!D45*'3.0.1 - Aterro(Saude)'!$E$18,0)</f>
        <v>0</v>
      </c>
      <c r="F45" s="196">
        <f>IF(' Banco de Dados'!H35="A",'3.0.1 - Aterro(Saude)'!D45*'3.0.1 - Aterro(Saude)'!$F$18,0)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Dados'!G36="A",'3.0.1 - Aterro(Saude)'!D46*'3.0.1 - Aterro(Saude)'!$E$18,0)</f>
        <v>0</v>
      </c>
      <c r="F46" s="196">
        <f>IF(' Banco de Dados'!H36="A",'3.0.1 - Aterro(Saude)'!D46*'3.0.1 - Aterro(Saude)'!$F$18,0)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Dados'!G37="A",'3.0.1 - Aterro(Saude)'!D47*'3.0.1 - Aterro(Saude)'!$E$18,0)</f>
        <v>0</v>
      </c>
      <c r="F47" s="196">
        <f>IF(' Banco de Dados'!H37="A",'3.0.1 - Aterro(Saude)'!D47*'3.0.1 - Aterro(Saude)'!$F$18,0)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Dados'!G38="A",'3.0.1 - Aterro(Saude)'!D48*'3.0.1 - Aterro(Saude)'!$E$18,0)</f>
        <v>0</v>
      </c>
      <c r="F48" s="196">
        <f>IF(' Banco de Dados'!H38="A",'3.0.1 - Aterro(Saude)'!D48*'3.0.1 - Aterro(Saude)'!$F$18,0)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Dados'!G39="A",'3.0.1 - Aterro(Saude)'!D49*'3.0.1 - Aterro(Saude)'!$E$18,0)</f>
        <v>0</v>
      </c>
      <c r="F49" s="196">
        <f>IF(' Banco de Dados'!H39="A",'3.0.1 - Aterro(Saude)'!D49*'3.0.1 - Aterro(Saude)'!$F$18,0)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Dados'!G40="A",'3.0.1 - Aterro(Saude)'!D50*'3.0.1 - Aterro(Saude)'!$E$18,0)</f>
        <v>0</v>
      </c>
      <c r="F50" s="196">
        <f>IF(' Banco de Dados'!H40="A",'3.0.1 - Aterro(Saude)'!D50*'3.0.1 - Aterro(Saude)'!$F$18,0)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Dados'!G41="A",'3.0.1 - Aterro(Saude)'!D51*'3.0.1 - Aterro(Saude)'!$E$18,0)</f>
        <v>0</v>
      </c>
      <c r="F51" s="196">
        <f>IF(' Banco de Dados'!H41="A",'3.0.1 - Aterro(Saude)'!D51*'3.0.1 - Aterro(Saude)'!$F$18,0)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Dados'!G42="A",'3.0.1 - Aterro(Saude)'!D52*'3.0.1 - Aterro(Saude)'!$E$18,0)</f>
        <v>0</v>
      </c>
      <c r="F52" s="196">
        <f>IF(' Banco de Dados'!H42="A",'3.0.1 - Aterro(Saude)'!D52*'3.0.1 - Aterro(Saude)'!$F$18,0)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Dados'!G43="A",'3.0.1 - Aterro(Saude)'!D53*'3.0.1 - Aterro(Saude)'!$E$18,0)</f>
        <v>0</v>
      </c>
      <c r="F53" s="196">
        <f>IF(' Banco de Dados'!H43="A",'3.0.1 - Aterro(Saude)'!D53*'3.0.1 - Aterro(Saude)'!$F$18,0)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Dados'!G44="A",'3.0.1 - Aterro(Saude)'!D54*'3.0.1 - Aterro(Saude)'!$E$18,0)</f>
        <v>395.072</v>
      </c>
      <c r="F54" s="196">
        <f>IF(' Banco de Dados'!H44="A",'3.0.1 - Aterro(Saude)'!D54*'3.0.1 - Aterro(Saude)'!$F$18,0)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4"/>
      <c r="H56" s="644"/>
      <c r="I56" s="644"/>
      <c r="J56" s="5"/>
      <c r="K56" s="94"/>
      <c r="O56"/>
      <c r="P56"/>
      <c r="Q56"/>
    </row>
    <row r="57" spans="2:17" ht="7.5" customHeight="1">
      <c r="F57" s="7"/>
      <c r="G57" s="644"/>
      <c r="H57" s="644"/>
      <c r="I57" s="64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639" t="s">
        <v>84</v>
      </c>
      <c r="F58" s="639" t="s">
        <v>85</v>
      </c>
      <c r="G58" s="639" t="s">
        <v>57</v>
      </c>
      <c r="H58" s="639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640"/>
      <c r="H59" s="640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Dados'!G46="A",'3.0.1 - Aterro(Saude)'!D60*'3.0.1 - Aterro(Saude)'!$E$18,0)</f>
        <v>0</v>
      </c>
      <c r="F60" s="301">
        <f>IF(' Banco de Dados'!H46="A",'3.0.1 - Aterro(Saude)'!D60*'3.0.1 - Aterro(Saude)'!$F$18,0)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Dados'!G47="A",'3.0.1 - Aterro(Saude)'!D61*'3.0.1 - Aterro(Saude)'!$E$18,0)</f>
        <v>0</v>
      </c>
      <c r="F61" s="303">
        <f>IF(' Banco de Dados'!H47="A",'3.0.1 - Aterro(Saude)'!D61*'3.0.1 - Aterro(Saude)'!$F$18,0)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Dados'!G48="A",'3.0.1 - Aterro(Saude)'!D62*'3.0.1 - Aterro(Saude)'!$E$18,0)</f>
        <v>0</v>
      </c>
      <c r="F62" s="303">
        <f>IF(' Banco de Dados'!H48="A",'3.0.1 - Aterro(Saude)'!D62*'3.0.1 - Aterro(Saude)'!$F$18,0)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Dados'!G49="A",'3.0.1 - Aterro(Saude)'!D63*'3.0.1 - Aterro(Saude)'!$E$18,0)</f>
        <v>0</v>
      </c>
      <c r="F63" s="303">
        <f>IF(' Banco de Dados'!H49="A",'3.0.1 - Aterro(Saude)'!D63*'3.0.1 - Aterro(Saude)'!$F$18,0)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Dados'!G50="A",'3.0.1 - Aterro(Saude)'!D64*'3.0.1 - Aterro(Saude)'!$E$18,0)</f>
        <v>0</v>
      </c>
      <c r="F64" s="303">
        <f>IF(' Banco de Dados'!H50="A",'3.0.1 - Aterro(Saude)'!D64*'3.0.1 - Aterro(Saude)'!$F$18,0)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Dados'!G51="A",'3.0.1 - Aterro(Saude)'!D65*'3.0.1 - Aterro(Saude)'!$E$18,0)</f>
        <v>0</v>
      </c>
      <c r="F65" s="305">
        <f>IF(' Banco de Dados'!H51="A",'3.0.1 - Aterro(Saude)'!D65*'3.0.1 - Aterro(Saude)'!$F$18,0)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4"/>
      <c r="H67" s="644"/>
      <c r="I67" s="644"/>
      <c r="J67" s="5"/>
      <c r="O67"/>
      <c r="P67"/>
      <c r="Q67"/>
    </row>
    <row r="68" spans="2:17" ht="7.5" customHeight="1">
      <c r="F68" s="7"/>
      <c r="G68" s="644"/>
      <c r="H68" s="644"/>
      <c r="I68" s="644"/>
      <c r="O68"/>
      <c r="P68"/>
      <c r="Q68"/>
    </row>
    <row r="69" spans="2:17" ht="12.75" customHeight="1">
      <c r="B69" s="802" t="s">
        <v>26</v>
      </c>
      <c r="C69" s="641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642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5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5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4"/>
      <c r="H98" s="644"/>
      <c r="I98" s="644"/>
      <c r="O98"/>
      <c r="P98"/>
      <c r="Q98"/>
    </row>
    <row r="99" spans="2:17" ht="12.75" customHeight="1">
      <c r="B99" s="802" t="s">
        <v>0</v>
      </c>
      <c r="C99" s="641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642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4"/>
      <c r="H121" s="644"/>
      <c r="I121" s="644"/>
      <c r="O121"/>
      <c r="P121"/>
      <c r="Q121"/>
    </row>
    <row r="122" spans="2:17">
      <c r="B122" s="802" t="s">
        <v>201</v>
      </c>
      <c r="C122" s="641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642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4"/>
      <c r="H147" s="644"/>
      <c r="I147" s="64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4"/>
      <c r="I158" s="64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4"/>
      <c r="H181" s="644"/>
      <c r="I181" s="64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0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0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0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0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0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 t="s">
        <v>113</v>
      </c>
      <c r="I189" s="199">
        <f>IF(H189="a",E189,0)</f>
        <v>2100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0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0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2100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2100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198.44484043414872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172.93050380690099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43.232625951725247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15.563745342621088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58.796371294346336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30.617203952697228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132.39105783249633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141.74631459582051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304.75457638101409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2834.9262919164098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I212*E221*C13*12</f>
        <v>1088611.6960959013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I212*E221*C13</f>
        <v>90717.641341325114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I212*E221</f>
        <v>3944.2452757097876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493.03065946372345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648">
        <f>32/C13</f>
        <v>1.3913043478260869</v>
      </c>
      <c r="F221" s="808" t="str">
        <f>CONCATENATE(I224,"/","dia")</f>
        <v>ton/dia</v>
      </c>
      <c r="G221" s="808"/>
      <c r="H221" s="808"/>
      <c r="I221" s="597">
        <f>H217/E221</f>
        <v>2834.9262919164098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2834.9262919164098</v>
      </c>
      <c r="I224" s="597" t="str">
        <f>'Planilha Básica - Lixo'!D30</f>
        <v>ton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6:H226"/>
    <mergeCell ref="E217:F217"/>
    <mergeCell ref="H217:I217"/>
    <mergeCell ref="E218:F218"/>
    <mergeCell ref="H218:I218"/>
    <mergeCell ref="F220:H22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D4:I4"/>
    <mergeCell ref="G11:I11"/>
    <mergeCell ref="B17:B18"/>
    <mergeCell ref="C17:C18"/>
    <mergeCell ref="D17:D18"/>
    <mergeCell ref="I17:I18"/>
  </mergeCells>
  <conditionalFormatting sqref="H71:H96 H101:H119 H125:H145 H150:H156 G184:H190">
    <cfRule type="cellIs" dxfId="1" priority="15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3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XFB684"/>
  <sheetViews>
    <sheetView showGridLines="0" view="pageLayout" topLeftCell="B45" zoomScaleNormal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7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7" t="str">
        <f>'Planilha Básica - Lixo'!C31</f>
        <v>LOTE IV - Limpeza de vias públicas</v>
      </c>
      <c r="E4" s="817"/>
      <c r="F4" s="817"/>
      <c r="G4" s="817"/>
      <c r="H4" s="817"/>
      <c r="I4" s="818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26.25" customHeight="1">
      <c r="B8" s="310" t="s">
        <v>240</v>
      </c>
      <c r="C8" s="30" t="s">
        <v>63</v>
      </c>
      <c r="D8" s="819" t="str">
        <f>'Planilha Básica - Lixo'!C33</f>
        <v>Lavagem de ruas com o uso de caminhão pipa</v>
      </c>
      <c r="E8" s="819"/>
      <c r="F8" s="819"/>
      <c r="G8" s="819"/>
      <c r="H8" s="819"/>
      <c r="I8" s="820"/>
      <c r="J8" s="38" t="str">
        <f>'Planilha Básica - Lixo'!A33</f>
        <v>4.0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8" t="s">
        <v>237</v>
      </c>
      <c r="H11" s="799"/>
      <c r="I11" s="800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455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 16382:16382" ht="12.75" customHeight="1">
      <c r="B17" s="760" t="s">
        <v>62</v>
      </c>
      <c r="C17" s="760" t="s">
        <v>94</v>
      </c>
      <c r="D17" s="760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60" t="s">
        <v>58</v>
      </c>
      <c r="O17"/>
      <c r="P17"/>
      <c r="Q17"/>
    </row>
    <row r="18" spans="2:17 16382:16382" ht="11.25" customHeight="1" thickBot="1">
      <c r="B18" s="801"/>
      <c r="C18" s="801"/>
      <c r="D18" s="801"/>
      <c r="E18" s="133">
        <v>0.4</v>
      </c>
      <c r="F18" s="134" t="s">
        <v>492</v>
      </c>
      <c r="G18" s="600"/>
      <c r="H18" s="600"/>
      <c r="I18" s="801"/>
      <c r="M18" s="2"/>
      <c r="P18"/>
      <c r="Q18"/>
    </row>
    <row r="19" spans="2:17 16382:16382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Dados'!G9="A",'4.0'!D19*'4.0'!$E$18,0)</f>
        <v>0</v>
      </c>
      <c r="F19" s="196">
        <f>IF(' Banco de Dados'!H9="A",'4.0'!D19*'4.0'!$F$18,0)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609" t="s">
        <v>417</v>
      </c>
      <c r="K19" s="94"/>
      <c r="M19" s="2"/>
      <c r="N19" s="72"/>
      <c r="O19"/>
      <c r="P19"/>
      <c r="Q19"/>
      <c r="XFB19" s="609" t="s">
        <v>417</v>
      </c>
    </row>
    <row r="20" spans="2:17 16382:16382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Dados'!G10="A",'4.0'!D20*'4.0'!$E$18,0)</f>
        <v>0</v>
      </c>
      <c r="F20" s="196">
        <f>IF(' Banco de Dados'!H10="A",'4.0'!D20*'4.0'!$F$18,0)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  <c r="XFB20" s="609"/>
    </row>
    <row r="21" spans="2:17 16382:16382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Dados'!G11="A",'4.0'!D21*'4.0'!$E$18,0)</f>
        <v>0</v>
      </c>
      <c r="F21" s="196">
        <f>IF(' Banco de Dados'!H11="A",'4.0'!D21*'4.0'!$F$18,0)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  <c r="XFB21" s="609"/>
    </row>
    <row r="22" spans="2:17 16382:16382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Dados'!G12="A",'4.0'!D22*'4.0'!$E$18,0)</f>
        <v>0</v>
      </c>
      <c r="F22" s="196">
        <f>IF(' Banco de Dados'!H12="A",'4.0'!D22*'4.0'!$F$18,0)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609"/>
      <c r="K22" s="94"/>
      <c r="M22" s="2"/>
      <c r="N22" s="72"/>
      <c r="O22"/>
      <c r="P22"/>
      <c r="Q22"/>
      <c r="XFB22" s="609"/>
    </row>
    <row r="23" spans="2:17 16382:16382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Dados'!G13="A",'4.0'!D23*'4.0'!$E$18,0)</f>
        <v>0</v>
      </c>
      <c r="F23" s="196">
        <f>IF(' Banco de Dados'!H13="A",'4.0'!D23*'4.0'!$F$18,0)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  <c r="XFB23" s="609"/>
    </row>
    <row r="24" spans="2:17 16382:16382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Dados'!G14="A",'4.0'!D24*'4.0'!$E$18,0)</f>
        <v>422.28400000000005</v>
      </c>
      <c r="F24" s="196">
        <f>IF(' Banco de Dados'!H14="A",'4.0'!D24*'4.0'!$F$18,0)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  <c r="XFB24" s="609"/>
    </row>
    <row r="25" spans="2:17 16382:16382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Dados'!G15="A",'4.0'!D25*'4.0'!$E$18,0)</f>
        <v>422.28400000000005</v>
      </c>
      <c r="F25" s="196">
        <f>IF(' Banco de Dados'!H15="A",'4.0'!D25*'4.0'!$F$18,0)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  <c r="XFB25" s="609"/>
    </row>
    <row r="26" spans="2:17 16382:16382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Dados'!G16="A",'4.0'!D26*'4.0'!$E$18,0)</f>
        <v>422.28400000000005</v>
      </c>
      <c r="F26" s="196">
        <f>IF(' Banco de Dados'!H16="A",'4.0'!D26*'4.0'!$F$18,0)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  <c r="XFB26" s="609"/>
    </row>
    <row r="27" spans="2:17 16382:16382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Dados'!G17="A",'4.0'!D27*'4.0'!$E$18,0)</f>
        <v>422.28400000000005</v>
      </c>
      <c r="F27" s="196">
        <f>IF(' Banco de Dados'!H17="A",'4.0'!D27*'4.0'!$F$18,0)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  <c r="XFB27" s="609"/>
    </row>
    <row r="28" spans="2:17 16382:16382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Dados'!G18="A",'4.0'!D28*'4.0'!$E$18,0)</f>
        <v>422.28400000000005</v>
      </c>
      <c r="F28" s="196">
        <f>IF(' Banco de Dados'!H18="A",'4.0'!D28*'4.0'!$F$18,0)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  <c r="XFB28" s="609"/>
    </row>
    <row r="29" spans="2:17 16382:16382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Dados'!G19="A",'4.0'!D29*'4.0'!$E$18,0)</f>
        <v>0</v>
      </c>
      <c r="F29" s="196">
        <f>IF(' Banco de Dados'!H19="A",'4.0'!D29*'4.0'!$F$18,0)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  <c r="XFB29" s="609"/>
    </row>
    <row r="30" spans="2:17 16382:16382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Dados'!G20="A",'4.0'!D30*'4.0'!$E$18,0)</f>
        <v>0</v>
      </c>
      <c r="F30" s="196">
        <f>IF(' Banco de Dados'!H20="A",'4.0'!D30*'4.0'!$F$18,0)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 16382:16382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Dados'!G21="A",'4.0'!D31*'4.0'!$E$18,0)</f>
        <v>411.07600000000002</v>
      </c>
      <c r="F31" s="196">
        <f>IF(' Banco de Dados'!H21="A",'4.0'!D31*'4.0'!$F$18,0)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 16382:16382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Dados'!G22="A",'4.0'!D32*'4.0'!$E$18,0)</f>
        <v>0</v>
      </c>
      <c r="F32" s="196">
        <f>IF(' Banco de Dados'!H22="A",'4.0'!D32*'4.0'!$F$18,0)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Dados'!G23="A",'4.0'!D33*'4.0'!$E$18,0)</f>
        <v>0</v>
      </c>
      <c r="F33" s="196">
        <f>IF(' Banco de Dados'!H23="A",'4.0'!D33*'4.0'!$F$18,0)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Dados'!G24="A",'4.0'!D34*'4.0'!$E$18,0)</f>
        <v>0</v>
      </c>
      <c r="F34" s="196">
        <f>IF(' Banco de Dados'!H24="A",'4.0'!D34*'4.0'!$F$18,0)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Dados'!G25="A",'4.0'!D35*'4.0'!$E$18,0)</f>
        <v>0</v>
      </c>
      <c r="F35" s="196">
        <f>IF(' Banco de Dados'!H25="A",'4.0'!D35*'4.0'!$F$18,0)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Dados'!G26="A",'4.0'!D36*'4.0'!$E$18,0)</f>
        <v>0</v>
      </c>
      <c r="F36" s="196">
        <f>IF(' Banco de Dados'!H26="A",'4.0'!D36*'4.0'!$F$18,0)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Dados'!G27="A",'4.0'!D37*'4.0'!$E$18,0)</f>
        <v>0</v>
      </c>
      <c r="F37" s="196">
        <f>IF(' Banco de Dados'!H27="A",'4.0'!D37*'4.0'!$F$18,0)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Dados'!G28="A",'4.0'!D38*'4.0'!$E$18,0)</f>
        <v>0</v>
      </c>
      <c r="F38" s="196">
        <f>IF(' Banco de Dados'!H28="A",'4.0'!D38*'4.0'!$F$18,0)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Dados'!G29="A",'4.0'!D39*'4.0'!$E$18,0)</f>
        <v>0</v>
      </c>
      <c r="F39" s="196">
        <f>IF(' Banco de Dados'!H29="A",'4.0'!D39*'4.0'!$F$18,0)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Dados'!G30="A",'4.0'!D40*'4.0'!$E$18,0)</f>
        <v>0</v>
      </c>
      <c r="F40" s="196">
        <f>IF(' Banco de Dados'!H30="A",'4.0'!D40*'4.0'!$F$18,0)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Dados'!G31="A",'4.0'!D41*'4.0'!$E$18,0)</f>
        <v>0</v>
      </c>
      <c r="F41" s="196">
        <f>IF(' Banco de Dados'!H31="A",'4.0'!D41*'4.0'!$F$18,0)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Dados'!G32="A",'4.0'!D42*'4.0'!$E$18,0)</f>
        <v>0</v>
      </c>
      <c r="F42" s="196">
        <f>IF(' Banco de Dados'!H32="A",'4.0'!D42*'4.0'!$F$18,0)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Dados'!G33="A",'4.0'!D43*'4.0'!$E$18,0)</f>
        <v>0</v>
      </c>
      <c r="F43" s="196">
        <f>IF(' Banco de Dados'!H33="A",'4.0'!D43*'4.0'!$F$18,0)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Dados'!G34="A",'4.0'!D44*'4.0'!$E$18,0)</f>
        <v>0</v>
      </c>
      <c r="F44" s="196">
        <f>IF(' Banco de Dados'!H34="A",'4.0'!D44*'4.0'!$F$18,0)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Dados'!G35="A",'4.0'!D45*'4.0'!$E$18,0)</f>
        <v>0</v>
      </c>
      <c r="F45" s="196">
        <f>IF(' Banco de Dados'!H35="A",'4.0'!D45*'4.0'!$F$18,0)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Dados'!G36="A",'4.0'!D46*'4.0'!$E$18,0)</f>
        <v>0</v>
      </c>
      <c r="F46" s="196">
        <f>IF(' Banco de Dados'!H36="A",'4.0'!D46*'4.0'!$F$18,0)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Dados'!G37="A",'4.0'!D47*'4.0'!$E$18,0)</f>
        <v>0</v>
      </c>
      <c r="F47" s="196">
        <f>IF(' Banco de Dados'!H37="A",'4.0'!D47*'4.0'!$F$18,0)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>
        <v>1</v>
      </c>
      <c r="D48" s="196">
        <f>IF($I$12="X",' Banco de Dados'!D38,IF($I$12="XX",' Banco de Dados'!E38,IF($I$12="XXX",' Banco de Dados'!F38,0)))</f>
        <v>2165.0500000000002</v>
      </c>
      <c r="E48" s="196">
        <f>IF(' Banco de Dados'!G38="A",'4.0'!D48*'4.0'!$E$18,0)</f>
        <v>0</v>
      </c>
      <c r="F48" s="196">
        <f>IF(' Banco de Dados'!H38="A",'4.0'!D48*'4.0'!$F$18,0)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3997.9973032577782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Dados'!G39="A",'4.0'!D49*'4.0'!$E$18,0)</f>
        <v>0</v>
      </c>
      <c r="F49" s="196">
        <f>IF(' Banco de Dados'!H39="A",'4.0'!D49*'4.0'!$F$18,0)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Dados'!G40="A",'4.0'!D50*'4.0'!$E$18,0)</f>
        <v>0</v>
      </c>
      <c r="F50" s="196">
        <f>IF(' Banco de Dados'!H40="A",'4.0'!D50*'4.0'!$F$18,0)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609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Dados'!G41="A",'4.0'!D51*'4.0'!$E$18,0)</f>
        <v>0</v>
      </c>
      <c r="F51" s="196">
        <f>IF(' Banco de Dados'!H41="A",'4.0'!D51*'4.0'!$F$18,0)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Dados'!G42="A",'4.0'!D52*'4.0'!$E$18,0)</f>
        <v>0</v>
      </c>
      <c r="F52" s="196">
        <f>IF(' Banco de Dados'!H42="A",'4.0'!D52*'4.0'!$F$18,0)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Dados'!G43="A",'4.0'!D53*'4.0'!$E$18,0)</f>
        <v>0</v>
      </c>
      <c r="F53" s="196">
        <f>IF(' Banco de Dados'!H43="A",'4.0'!D53*'4.0'!$F$18,0)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Dados'!G44="A",'4.0'!D54*'4.0'!$E$18,0)</f>
        <v>395.072</v>
      </c>
      <c r="F54" s="196">
        <f>IF(' Banco de Dados'!H44="A",'4.0'!D54*'4.0'!$F$18,0)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5895.7372393262231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60" t="s">
        <v>62</v>
      </c>
      <c r="C58" s="760" t="s">
        <v>94</v>
      </c>
      <c r="D58" s="760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60" t="s">
        <v>58</v>
      </c>
      <c r="J58" s="5"/>
      <c r="K58" s="94"/>
      <c r="O58"/>
      <c r="P58"/>
      <c r="Q58"/>
    </row>
    <row r="59" spans="2:17" ht="10.5" customHeight="1" thickBot="1">
      <c r="B59" s="761"/>
      <c r="C59" s="761"/>
      <c r="D59" s="761"/>
      <c r="E59" s="294">
        <v>0.4</v>
      </c>
      <c r="F59" s="295">
        <v>0.2</v>
      </c>
      <c r="G59" s="599"/>
      <c r="H59" s="599"/>
      <c r="I59" s="761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Dados'!G46="A",'4.0'!D60*'4.0'!$E$18,0)</f>
        <v>0</v>
      </c>
      <c r="F60" s="301">
        <f>IF(' Banco de Dados'!H46="A",'4.0'!D60*'4.0'!$F$18,0)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Dados'!G47="A",'4.0'!D61*'4.0'!$E$18,0)</f>
        <v>0</v>
      </c>
      <c r="F61" s="303">
        <f>IF(' Banco de Dados'!H47="A",'4.0'!D61*'4.0'!$F$18,0)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Dados'!G48="A",'4.0'!D62*'4.0'!$E$18,0)</f>
        <v>0</v>
      </c>
      <c r="F62" s="303">
        <f>IF(' Banco de Dados'!H48="A",'4.0'!D62*'4.0'!$F$18,0)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Dados'!G49="A",'4.0'!D63*'4.0'!$E$18,0)</f>
        <v>0</v>
      </c>
      <c r="F63" s="303">
        <f>IF(' Banco de Dados'!H49="A",'4.0'!D63*'4.0'!$F$18,0)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Dados'!G50="A",'4.0'!D64*'4.0'!$E$18,0)</f>
        <v>0</v>
      </c>
      <c r="F64" s="303">
        <f>IF(' Banco de Dados'!H50="A",'4.0'!D64*'4.0'!$F$18,0)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Dados'!G51="A",'4.0'!D65*'4.0'!$E$18,0)</f>
        <v>0</v>
      </c>
      <c r="F65" s="305">
        <f>IF(' Banco de Dados'!H51="A",'4.0'!D65*'4.0'!$F$18,0)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802" t="s">
        <v>26</v>
      </c>
      <c r="C69" s="601"/>
      <c r="D69" s="760" t="s">
        <v>94</v>
      </c>
      <c r="E69" s="760" t="s">
        <v>59</v>
      </c>
      <c r="F69" s="760" t="s">
        <v>199</v>
      </c>
      <c r="G69" s="760" t="s">
        <v>198</v>
      </c>
      <c r="H69" s="760" t="s">
        <v>200</v>
      </c>
      <c r="I69" s="760" t="s">
        <v>18</v>
      </c>
      <c r="L69" s="2"/>
      <c r="P69"/>
      <c r="Q69"/>
    </row>
    <row r="70" spans="2:17">
      <c r="B70" s="803"/>
      <c r="C70" s="602"/>
      <c r="D70" s="801"/>
      <c r="E70" s="801"/>
      <c r="F70" s="801"/>
      <c r="G70" s="801"/>
      <c r="H70" s="801"/>
      <c r="I70" s="801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1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113</v>
      </c>
      <c r="I74" s="608">
        <f t="shared" si="5"/>
        <v>3.6666666666666665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91.553225416666663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802" t="s">
        <v>0</v>
      </c>
      <c r="C99" s="601"/>
      <c r="D99" s="760" t="s">
        <v>94</v>
      </c>
      <c r="E99" s="760" t="s">
        <v>59</v>
      </c>
      <c r="F99" s="760" t="s">
        <v>199</v>
      </c>
      <c r="G99" s="760" t="s">
        <v>198</v>
      </c>
      <c r="H99" s="760" t="s">
        <v>200</v>
      </c>
      <c r="I99" s="760" t="s">
        <v>18</v>
      </c>
      <c r="L99" s="2"/>
      <c r="P99"/>
      <c r="Q99"/>
    </row>
    <row r="100" spans="2:17">
      <c r="B100" s="803"/>
      <c r="C100" s="602"/>
      <c r="D100" s="801"/>
      <c r="E100" s="801"/>
      <c r="F100" s="801"/>
      <c r="G100" s="801"/>
      <c r="H100" s="801"/>
      <c r="I100" s="801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802" t="s">
        <v>201</v>
      </c>
      <c r="C122" s="601"/>
      <c r="D122" s="760" t="s">
        <v>94</v>
      </c>
      <c r="E122" s="760" t="s">
        <v>59</v>
      </c>
      <c r="F122" s="760" t="s">
        <v>199</v>
      </c>
      <c r="G122" s="760" t="s">
        <v>205</v>
      </c>
      <c r="H122" s="760" t="s">
        <v>198</v>
      </c>
      <c r="I122" s="760" t="s">
        <v>18</v>
      </c>
      <c r="O122"/>
      <c r="P122"/>
      <c r="Q122"/>
    </row>
    <row r="123" spans="2:17">
      <c r="B123" s="803"/>
      <c r="C123" s="602"/>
      <c r="D123" s="801"/>
      <c r="E123" s="801"/>
      <c r="F123" s="801"/>
      <c r="G123" s="801"/>
      <c r="H123" s="801"/>
      <c r="I123" s="801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802" t="s">
        <v>14</v>
      </c>
      <c r="C148" s="804"/>
      <c r="D148" s="760" t="s">
        <v>94</v>
      </c>
      <c r="E148" s="760" t="s">
        <v>21</v>
      </c>
      <c r="F148" s="760" t="s">
        <v>211</v>
      </c>
      <c r="G148" s="760" t="s">
        <v>212</v>
      </c>
      <c r="H148" s="760" t="s">
        <v>200</v>
      </c>
      <c r="I148" s="760" t="s">
        <v>18</v>
      </c>
      <c r="J148" s="144"/>
      <c r="L148" s="2"/>
      <c r="P148"/>
      <c r="Q148"/>
    </row>
    <row r="149" spans="2:17">
      <c r="B149" s="803"/>
      <c r="C149" s="805"/>
      <c r="D149" s="801"/>
      <c r="E149" s="801"/>
      <c r="F149" s="801"/>
      <c r="G149" s="801"/>
      <c r="H149" s="801"/>
      <c r="I149" s="801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802" t="s">
        <v>25</v>
      </c>
      <c r="C159" s="804"/>
      <c r="D159" s="760" t="s">
        <v>94</v>
      </c>
      <c r="E159" s="760" t="s">
        <v>59</v>
      </c>
      <c r="F159" s="760"/>
      <c r="G159" s="760" t="s">
        <v>109</v>
      </c>
      <c r="H159" s="760" t="s">
        <v>24</v>
      </c>
      <c r="I159" s="760" t="s">
        <v>18</v>
      </c>
      <c r="J159" s="144"/>
      <c r="L159" s="2"/>
      <c r="P159"/>
      <c r="Q159"/>
    </row>
    <row r="160" spans="2:17">
      <c r="B160" s="803"/>
      <c r="C160" s="805"/>
      <c r="D160" s="801"/>
      <c r="E160" s="801"/>
      <c r="F160" s="801"/>
      <c r="G160" s="801"/>
      <c r="H160" s="801"/>
      <c r="I160" s="801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802" t="s">
        <v>31</v>
      </c>
      <c r="C182" s="804"/>
      <c r="D182" s="760" t="s">
        <v>94</v>
      </c>
      <c r="E182" s="760" t="s">
        <v>241</v>
      </c>
      <c r="F182" s="760" t="s">
        <v>211</v>
      </c>
      <c r="G182" s="760"/>
      <c r="H182" s="760"/>
      <c r="I182" s="804" t="s">
        <v>23</v>
      </c>
      <c r="K182" s="71"/>
      <c r="O182"/>
      <c r="P182"/>
      <c r="Q182"/>
    </row>
    <row r="183" spans="2:17" ht="13.5" thickBot="1">
      <c r="B183" s="807"/>
      <c r="C183" s="806"/>
      <c r="D183" s="761"/>
      <c r="E183" s="761"/>
      <c r="F183" s="801"/>
      <c r="G183" s="761"/>
      <c r="H183" s="761"/>
      <c r="I183" s="806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19841.954694238942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1875.015968190407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1633.9424865659259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9" t="s">
        <v>35</v>
      </c>
      <c r="F200" s="810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408.48562164148149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147.05482379093334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555.5404454324148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11" t="s">
        <v>28</v>
      </c>
      <c r="F205" s="812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289.28817794937709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1250.9035102070286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1339.2971201360051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2879.4888082924108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26785.942402720098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13" t="s">
        <v>400</v>
      </c>
      <c r="D214" s="813"/>
      <c r="E214" s="813"/>
      <c r="F214" s="813"/>
      <c r="G214" s="813"/>
      <c r="H214" s="813"/>
      <c r="I214" s="813"/>
      <c r="L214" s="2"/>
      <c r="P214"/>
      <c r="Q214"/>
    </row>
    <row r="215" spans="2:17" ht="18.75">
      <c r="B215" s="594"/>
      <c r="C215" s="70" t="s">
        <v>105</v>
      </c>
      <c r="D215" s="70"/>
      <c r="E215" s="814" t="s">
        <v>107</v>
      </c>
      <c r="F215" s="814"/>
      <c r="G215" s="70"/>
      <c r="H215" s="815">
        <f>H216*12</f>
        <v>321431.30883264117</v>
      </c>
      <c r="I215" s="815"/>
      <c r="O215"/>
      <c r="P215"/>
      <c r="Q215"/>
    </row>
    <row r="216" spans="2:17" ht="18.75">
      <c r="B216" s="594"/>
      <c r="C216" s="70" t="s">
        <v>105</v>
      </c>
      <c r="D216" s="70"/>
      <c r="E216" s="814" t="s">
        <v>106</v>
      </c>
      <c r="F216" s="814"/>
      <c r="G216" s="70"/>
      <c r="H216" s="815">
        <f>I212</f>
        <v>26785.942402720098</v>
      </c>
      <c r="I216" s="815"/>
      <c r="L216" s="2"/>
      <c r="P216"/>
      <c r="Q216"/>
    </row>
    <row r="217" spans="2:17" ht="18.75">
      <c r="B217" s="594"/>
      <c r="C217" s="70" t="s">
        <v>105</v>
      </c>
      <c r="D217" s="70"/>
      <c r="E217" s="814" t="s">
        <v>398</v>
      </c>
      <c r="F217" s="814"/>
      <c r="G217" s="70"/>
      <c r="H217" s="815">
        <f>H216/C13</f>
        <v>1164.6061914226129</v>
      </c>
      <c r="I217" s="815"/>
      <c r="O217"/>
      <c r="P217"/>
      <c r="Q217"/>
    </row>
    <row r="218" spans="2:17" ht="18.75">
      <c r="B218" s="594"/>
      <c r="C218" s="70" t="s">
        <v>105</v>
      </c>
      <c r="D218" s="70"/>
      <c r="E218" s="814" t="s">
        <v>399</v>
      </c>
      <c r="F218" s="814"/>
      <c r="G218" s="70"/>
      <c r="H218" s="815">
        <f>H217/8</f>
        <v>145.57577392782662</v>
      </c>
      <c r="I218" s="815"/>
      <c r="L218" s="2"/>
      <c r="P218"/>
      <c r="Q218"/>
    </row>
    <row r="219" spans="2:17">
      <c r="O219"/>
      <c r="P219"/>
      <c r="Q219"/>
    </row>
    <row r="220" spans="2:17" ht="18.75">
      <c r="E220" s="596" t="s">
        <v>401</v>
      </c>
      <c r="F220" s="813" t="s">
        <v>110</v>
      </c>
      <c r="G220" s="813"/>
      <c r="H220" s="813"/>
      <c r="I220" s="596" t="s">
        <v>402</v>
      </c>
      <c r="L220" s="2"/>
      <c r="P220"/>
      <c r="Q220"/>
    </row>
    <row r="221" spans="2:17" ht="18.75">
      <c r="E221" s="595">
        <v>10</v>
      </c>
      <c r="F221" s="808" t="str">
        <f>CONCATENATE(I224,"/","dia")</f>
        <v>chp/dia</v>
      </c>
      <c r="G221" s="808"/>
      <c r="H221" s="808"/>
      <c r="I221" s="597">
        <f>H217/E221</f>
        <v>116.46061914226129</v>
      </c>
      <c r="O221"/>
      <c r="P221"/>
      <c r="Q221"/>
    </row>
    <row r="222" spans="2:17">
      <c r="O222"/>
      <c r="P222"/>
      <c r="Q222"/>
    </row>
    <row r="223" spans="2:17" ht="18.75">
      <c r="H223" s="596" t="s">
        <v>397</v>
      </c>
      <c r="I223" s="596" t="s">
        <v>110</v>
      </c>
      <c r="O223"/>
      <c r="P223"/>
      <c r="Q223"/>
    </row>
    <row r="224" spans="2:17" ht="18.75">
      <c r="H224" s="597">
        <f>I221</f>
        <v>116.46061914226129</v>
      </c>
      <c r="I224" s="597" t="str">
        <f>'Planilha Básica - Lixo'!D33</f>
        <v>chp</v>
      </c>
      <c r="O224"/>
      <c r="P224"/>
      <c r="Q224"/>
    </row>
    <row r="225" spans="7:17">
      <c r="O225"/>
      <c r="P225"/>
      <c r="Q225"/>
    </row>
    <row r="226" spans="7:17">
      <c r="G226" s="797"/>
      <c r="H226" s="797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D4:I4"/>
    <mergeCell ref="G11:I11"/>
    <mergeCell ref="B17:B18"/>
    <mergeCell ref="C17:C18"/>
    <mergeCell ref="D17:D18"/>
    <mergeCell ref="I17:I18"/>
    <mergeCell ref="D8:I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226:H226"/>
    <mergeCell ref="G159:G16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125:H145 H150:H156 H101:H119 H71:H96 G184:H190">
    <cfRule type="cellIs" dxfId="0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6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6" activePane="bottomRight" state="frozen"/>
      <selection activeCell="F189" sqref="F189"/>
      <selection pane="topRight" activeCell="F189" sqref="F189"/>
      <selection pane="bottomLeft" activeCell="F189" sqref="F189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249</v>
      </c>
      <c r="B5" s="342" t="s">
        <v>262</v>
      </c>
      <c r="C5" s="827" t="str">
        <f>LOOKUP(A5,'Banco Dados Máquinas'!$A$3:$B$25,'Banco Dados Máquinas'!$B$3:$B$25)</f>
        <v>Caminhão Coletor Compactador Cap. Mín. 15 ton.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312000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62400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24960</v>
      </c>
      <c r="F13" s="380"/>
      <c r="G13" s="370">
        <f>IF($D$27=0,0,E13/$D$27)</f>
        <v>12.52559315909912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37381.471861471866</v>
      </c>
      <c r="F14" s="382">
        <f>E14/12</f>
        <v>3115.1226551226555</v>
      </c>
      <c r="G14" s="370">
        <f>IF($D$27=0,0,E14/$D$27)</f>
        <v>18.759018759018762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62341.471861471866</v>
      </c>
      <c r="F15" s="385">
        <f>E15/12</f>
        <v>5195.1226551226555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304000</v>
      </c>
      <c r="E37" s="423">
        <f>D37/D14</f>
        <v>45528.715728715732</v>
      </c>
      <c r="F37" s="424">
        <f>E37/12</f>
        <v>3794.0596440596441</v>
      </c>
      <c r="G37" s="423">
        <f>IF($D$27=0,0,E37/$D$27)</f>
        <v>22.84752284752285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22764.357864357866</v>
      </c>
      <c r="F38" s="424">
        <f>E38/12</f>
        <v>1897.0298220298221</v>
      </c>
      <c r="G38" s="423">
        <f>IF($D$27=0,0,E38/$D$27)</f>
        <v>11.423761423761425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125144.35530307361</v>
      </c>
      <c r="F40" s="460">
        <f>E40/12</f>
        <v>10428.696275256134</v>
      </c>
      <c r="G40" s="459">
        <f>IF($D$27=0,0,E40/$D$27)</f>
        <v>62.800772463303225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187485.82716454548</v>
      </c>
      <c r="F43" s="479">
        <f>E43/12</f>
        <v>15623.818930378789</v>
      </c>
      <c r="G43" s="480">
        <f>IF($D$27=0,0,E43/$D$27)</f>
        <v>94.085384381421107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12231.368811628789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17716.950026348863</v>
      </c>
      <c r="F49" s="513"/>
      <c r="G49" s="514">
        <f>IF($D$27=0,0,E49/$D$27)</f>
        <v>8.890837662265076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15439.056451532579</v>
      </c>
      <c r="F50" s="521"/>
      <c r="G50" s="522">
        <f>IF($D$27=0,0,E50/$D$27)</f>
        <v>7.7477299628309941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220641.83364242694</v>
      </c>
      <c r="F51" s="526"/>
      <c r="G51" s="526">
        <f>IF($D$27=0,0,E51/$D$27)</f>
        <v>110.72395200651719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1389.515080637932</v>
      </c>
      <c r="F54" s="532"/>
      <c r="G54" s="535">
        <f>IF(E54=0,0,E54/$D$27)</f>
        <v>0.69729569665478941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3859.7641128831447</v>
      </c>
      <c r="F55" s="532"/>
      <c r="G55" s="535">
        <f>IF(E55=0,0,E55/$D$27)</f>
        <v>1.9369324907077485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5249.2791935210762</v>
      </c>
      <c r="F56" s="526"/>
      <c r="G56" s="539">
        <f>IF(E56=0,0,E56/$D$27)</f>
        <v>2.6342281873625377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11819.736660435599</v>
      </c>
      <c r="F58" s="544"/>
      <c r="G58" s="535">
        <f>IF(E58=0,0,E58/$D$27)</f>
        <v>5.9314588403968438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2733.4722897795391</v>
      </c>
      <c r="F59" s="544"/>
      <c r="G59" s="535">
        <f>IF(E59=0,0,E59/$D$27)</f>
        <v>1.3717292393208975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12654.964304534904</v>
      </c>
      <c r="F60" s="544"/>
      <c r="G60" s="535">
        <f>IF(E60=0,0,E60/$D$27)</f>
        <v>6.3505983301893414</v>
      </c>
      <c r="H60" s="515">
        <f t="shared" si="0"/>
        <v>5.0000000000000017E-2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27208.173254750043</v>
      </c>
      <c r="F61" s="526"/>
      <c r="G61" s="539">
        <f>SUM(G58:G60)</f>
        <v>13.653786409907083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253099.28609069801</v>
      </c>
      <c r="F63" s="539">
        <f>E63/12</f>
        <v>21091.607174224835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127.01196660378679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114.62829985991758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350</v>
      </c>
      <c r="B5" s="342" t="s">
        <v>262</v>
      </c>
      <c r="C5" s="827" t="str">
        <f>LOOKUP(A5,'Banco Dados Máquinas'!$A$3:$B$25,'Banco Dados Máquinas'!$B$3:$B$25)</f>
        <v>Veículo Leve (Utilitário)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23500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9400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1880</v>
      </c>
      <c r="F13" s="380"/>
      <c r="G13" s="370">
        <f>IF($D$27=0,0,E13/$D$27)</f>
        <v>0.85144927536231885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3.0130434782608702</v>
      </c>
      <c r="E14" s="370">
        <f>IF(D14=0,0,+((E8+E9+E10+E11)-E12)/D14)</f>
        <v>4679.6536796536784</v>
      </c>
      <c r="F14" s="382">
        <f>E14/12</f>
        <v>389.97113997113985</v>
      </c>
      <c r="G14" s="370">
        <f>IF($D$27=0,0,E14/$D$27)</f>
        <v>2.1194083694083687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6559.6536796536784</v>
      </c>
      <c r="F15" s="385">
        <f>E15/12</f>
        <v>546.63780663780653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353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2.5</v>
      </c>
      <c r="E32" s="423">
        <f>+D32*D27*E31</f>
        <v>21031.200000000001</v>
      </c>
      <c r="F32" s="424">
        <f>E32/12</f>
        <v>1752.6000000000001</v>
      </c>
      <c r="G32" s="423">
        <f>IF($D$27=0,0,E32/$D$27)</f>
        <v>9.5250000000000004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1051.5600000000002</v>
      </c>
      <c r="F33" s="424">
        <f>E33/12</f>
        <v>87.63000000000001</v>
      </c>
      <c r="G33" s="423">
        <f>IF($D$27=0,0,E33/$D$27)</f>
        <v>0.47625000000000006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22500</v>
      </c>
      <c r="E37" s="423">
        <f>D37/D14</f>
        <v>7467.5324675324664</v>
      </c>
      <c r="F37" s="424">
        <f>E37/12</f>
        <v>622.29437229437224</v>
      </c>
      <c r="G37" s="423">
        <f>IF($D$27=0,0,E37/$D$27)</f>
        <v>3.3820346320346317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746.75324675324669</v>
      </c>
      <c r="F38" s="424">
        <f>E38/12</f>
        <v>62.229437229437224</v>
      </c>
      <c r="G38" s="423">
        <f>IF($D$27=0,0,E38/$D$27)</f>
        <v>0.33820346320346317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31297.045714285716</v>
      </c>
      <c r="F40" s="460">
        <f>E40/12</f>
        <v>2608.0871428571431</v>
      </c>
      <c r="G40" s="459">
        <f>IF($D$27=0,0,E40/$D$27)</f>
        <v>14.174386645962734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37856.699393939394</v>
      </c>
      <c r="F43" s="479">
        <f>E43/12</f>
        <v>3154.7249494949497</v>
      </c>
      <c r="G43" s="480">
        <f>IF($D$27=0,0,E43/$D$27)</f>
        <v>17.145244290733423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1402.1249494949495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3577.3650812351607</v>
      </c>
      <c r="F49" s="513"/>
      <c r="G49" s="514">
        <f>IF($D$27=0,0,E49/$D$27)</f>
        <v>1.6201834607043299</v>
      </c>
      <c r="H49" s="515">
        <f>IF($G$64=0,0,G49/$G$64)</f>
        <v>6.9999999999999993E-2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3117.4181422192114</v>
      </c>
      <c r="F50" s="521"/>
      <c r="G50" s="522">
        <f>IF($D$27=0,0,E50/$D$27)</f>
        <v>1.4118741586137733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44551.482617393769</v>
      </c>
      <c r="F51" s="526"/>
      <c r="G51" s="526">
        <f>IF($D$27=0,0,E51/$D$27)</f>
        <v>20.177301910051526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280.56763279972904</v>
      </c>
      <c r="F54" s="532"/>
      <c r="G54" s="535">
        <f>IF(E54=0,0,E54/$D$27)</f>
        <v>0.1270686742752396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779.35453555480285</v>
      </c>
      <c r="F55" s="532"/>
      <c r="G55" s="535">
        <f>IF(E55=0,0,E55/$D$27)</f>
        <v>0.35296853965344333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1059.9221683545318</v>
      </c>
      <c r="F56" s="526"/>
      <c r="G56" s="539">
        <f>IF(E56=0,0,E56/$D$27)</f>
        <v>0.48003721392868287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2386.6135613383144</v>
      </c>
      <c r="F58" s="544"/>
      <c r="G58" s="535">
        <f>IF(E58=0,0,E58/$D$27)</f>
        <v>1.0808938230698888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551.93632681913914</v>
      </c>
      <c r="F59" s="544"/>
      <c r="G59" s="535">
        <f>IF(E59=0,0,E59/$D$27)</f>
        <v>0.24997116250866808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2555.2607723108295</v>
      </c>
      <c r="F60" s="544"/>
      <c r="G60" s="535">
        <f>IF(E60=0,0,E60/$D$27)</f>
        <v>1.157273900503093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5493.8106604682835</v>
      </c>
      <c r="F61" s="526"/>
      <c r="G61" s="539">
        <f>SUM(G58:G60)</f>
        <v>2.48813888608165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51105.215446216578</v>
      </c>
      <c r="F63" s="539">
        <f>E63/12</f>
        <v>4258.7679538513812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2208</v>
      </c>
      <c r="E64" s="548"/>
      <c r="F64" s="549"/>
      <c r="G64" s="548">
        <f>IF($D$27=0,0,E63/$D$27)</f>
        <v>23.145478010061858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23.145478010061858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415</v>
      </c>
      <c r="B5" s="342" t="s">
        <v>262</v>
      </c>
      <c r="C5" s="827" t="str">
        <f>LOOKUP(A5,'Banco Dados Máquinas'!$A$3:$B$25,'Banco Dados Máquinas'!$B$3:$B$25)</f>
        <v>Veículo Leve (Utilitário Pickup tipo furgão baú)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28000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11200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2240</v>
      </c>
      <c r="F13" s="380"/>
      <c r="G13" s="370">
        <f>IF($D$27=0,0,E13/$D$27)</f>
        <v>1.0144927536231885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3.0130434782608702</v>
      </c>
      <c r="E14" s="370">
        <f>IF(D14=0,0,+((E8+E9+E10+E11)-E12)/D14)</f>
        <v>5575.7575757575751</v>
      </c>
      <c r="F14" s="382">
        <f>E14/12</f>
        <v>464.64646464646461</v>
      </c>
      <c r="G14" s="370">
        <f>IF($D$27=0,0,E14/$D$27)</f>
        <v>2.5252525252525251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7815.7575757575751</v>
      </c>
      <c r="F15" s="385">
        <f>E15/12</f>
        <v>651.31313131313129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353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2.5</v>
      </c>
      <c r="E32" s="423">
        <f>+D32*D27*E31</f>
        <v>21031.200000000001</v>
      </c>
      <c r="F32" s="424">
        <f>E32/12</f>
        <v>1752.6000000000001</v>
      </c>
      <c r="G32" s="423">
        <f>IF($D$27=0,0,E32/$D$27)</f>
        <v>9.5250000000000004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1051.5600000000002</v>
      </c>
      <c r="F33" s="424">
        <f>E33/12</f>
        <v>87.63000000000001</v>
      </c>
      <c r="G33" s="423">
        <f>IF($D$27=0,0,E33/$D$27)</f>
        <v>0.47625000000000006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27000</v>
      </c>
      <c r="E37" s="423">
        <f>D37/D14</f>
        <v>8961.0389610389593</v>
      </c>
      <c r="F37" s="424">
        <f>E37/12</f>
        <v>746.75324675324657</v>
      </c>
      <c r="G37" s="423">
        <f>IF($D$27=0,0,E37/$D$27)</f>
        <v>4.0584415584415581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896.10389610389598</v>
      </c>
      <c r="F38" s="424">
        <f>E38/12</f>
        <v>74.67532467532466</v>
      </c>
      <c r="G38" s="423">
        <f>IF($D$27=0,0,E38/$D$27)</f>
        <v>0.40584415584415579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32939.902857142857</v>
      </c>
      <c r="F40" s="460">
        <f>E40/12</f>
        <v>2744.9919047619046</v>
      </c>
      <c r="G40" s="459">
        <f>IF($D$27=0,0,E40/$D$27)</f>
        <v>14.918434265010353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40755.660432900433</v>
      </c>
      <c r="F43" s="479">
        <f>E43/12</f>
        <v>3396.3050360750362</v>
      </c>
      <c r="G43" s="480">
        <f>IF($D$27=0,0,E43/$D$27)</f>
        <v>18.458179543886065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1643.7050360750361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3851.3097768548923</v>
      </c>
      <c r="F49" s="513"/>
      <c r="G49" s="514">
        <f>IF($D$27=0,0,E49/$D$27)</f>
        <v>1.7442526163292085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3356.1413769735486</v>
      </c>
      <c r="F50" s="521"/>
      <c r="G50" s="522">
        <f>IF($D$27=0,0,E50/$D$27)</f>
        <v>1.5199915656583101</v>
      </c>
      <c r="H50" s="515">
        <f>IF($G$64=0,0,G50/$G$64)</f>
        <v>6.0999999999999992E-2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47963.111586728875</v>
      </c>
      <c r="F51" s="526"/>
      <c r="G51" s="526">
        <f>IF($D$27=0,0,E51/$D$27)</f>
        <v>21.722423725873586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302.05272392761935</v>
      </c>
      <c r="F54" s="532"/>
      <c r="G54" s="535">
        <f>IF(E54=0,0,E54/$D$27)</f>
        <v>0.13679924090924789</v>
      </c>
      <c r="H54" s="515">
        <f t="shared" ref="H54:H61" si="0">IF($G$64=0,0,G54/$G$64)</f>
        <v>5.4899999999999984E-3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839.03534424338716</v>
      </c>
      <c r="F55" s="532"/>
      <c r="G55" s="535">
        <f>IF(E55=0,0,E55/$D$27)</f>
        <v>0.37999789141457752</v>
      </c>
      <c r="H55" s="515">
        <f t="shared" si="0"/>
        <v>1.5249999999999998E-2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1141.0880681710064</v>
      </c>
      <c r="F56" s="526"/>
      <c r="G56" s="539">
        <f>IF(E56=0,0,E56/$D$27)</f>
        <v>0.5167971323238254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2569.3738082731925</v>
      </c>
      <c r="F58" s="544"/>
      <c r="G58" s="535">
        <f>IF(E58=0,0,E58/$D$27)</f>
        <v>1.1636656740367719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594.20207985761203</v>
      </c>
      <c r="F59" s="544"/>
      <c r="G59" s="535">
        <f>IF(E59=0,0,E59/$D$27)</f>
        <v>0.26911326080507791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2750.9355548963522</v>
      </c>
      <c r="F60" s="544"/>
      <c r="G60" s="535">
        <f>IF(E60=0,0,E60/$D$27)</f>
        <v>1.2458947259494348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5914.5114430271569</v>
      </c>
      <c r="F61" s="526"/>
      <c r="G61" s="539">
        <f>SUM(G58:G60)</f>
        <v>2.6786736607912847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55018.711097927029</v>
      </c>
      <c r="F63" s="539">
        <f>E63/12</f>
        <v>4584.8925914939191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2208</v>
      </c>
      <c r="E64" s="548"/>
      <c r="F64" s="549"/>
      <c r="G64" s="548">
        <f>IF($D$27=0,0,E63/$D$27)</f>
        <v>24.917894518988692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24.917894518988692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351</v>
      </c>
      <c r="B5" s="342" t="s">
        <v>262</v>
      </c>
      <c r="C5" s="827" t="str">
        <f>LOOKUP(A5,'Banco Dados Máquinas'!$A$3:$B$25,'Banco Dados Máquinas'!$B$3:$B$25)</f>
        <v>Caminhão Transbordo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454000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90800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36320</v>
      </c>
      <c r="F13" s="380"/>
      <c r="G13" s="370">
        <f>IF($D$27=0,0,E13/$D$27)</f>
        <v>18.226343891766028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54394.834054834057</v>
      </c>
      <c r="F14" s="382">
        <f>E14/12</f>
        <v>4532.9028379028377</v>
      </c>
      <c r="G14" s="370">
        <f>IF($D$27=0,0,E14/$D$27)</f>
        <v>27.296777296777297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90714.834054834064</v>
      </c>
      <c r="F15" s="385">
        <f>E15/12</f>
        <v>7559.5695045695056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446000</v>
      </c>
      <c r="E37" s="423">
        <f>D37/D14</f>
        <v>66795.418470418474</v>
      </c>
      <c r="F37" s="424">
        <f>E37/12</f>
        <v>5566.2848725348731</v>
      </c>
      <c r="G37" s="423">
        <f>IF($D$27=0,0,E37/$D$27)</f>
        <v>33.519721019721018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33397.709235209237</v>
      </c>
      <c r="F38" s="424">
        <f>E38/12</f>
        <v>2783.1424362674366</v>
      </c>
      <c r="G38" s="423">
        <f>IF($D$27=0,0,E38/$D$27)</f>
        <v>16.759860509860509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157044.40941562771</v>
      </c>
      <c r="F40" s="460">
        <f>E40/12</f>
        <v>13087.034117968977</v>
      </c>
      <c r="G40" s="459">
        <f>IF($D$27=0,0,E40/$D$27)</f>
        <v>78.80906972160048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247759.24347046178</v>
      </c>
      <c r="F43" s="479">
        <f>E43/12</f>
        <v>20646.603622538481</v>
      </c>
      <c r="G43" s="480">
        <f>IF($D$27=0,0,E43/$D$27)</f>
        <v>124.33219091014381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17254.153503788482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23412.639779324374</v>
      </c>
      <c r="F49" s="513"/>
      <c r="G49" s="514">
        <f>IF($D$27=0,0,E49/$D$27)</f>
        <v>11.749086564757906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20402.44323626838</v>
      </c>
      <c r="F50" s="521"/>
      <c r="G50" s="522">
        <f>IF($D$27=0,0,E50/$D$27)</f>
        <v>10.238489720717602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291574.32648605452</v>
      </c>
      <c r="F51" s="526"/>
      <c r="G51" s="526">
        <f>IF($D$27=0,0,E51/$D$27)</f>
        <v>146.31976719561931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1836.2198912641541</v>
      </c>
      <c r="F54" s="532"/>
      <c r="G54" s="535">
        <f>IF(E54=0,0,E54/$D$27)</f>
        <v>0.92146407486458415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5100.610809067095</v>
      </c>
      <c r="F55" s="532"/>
      <c r="G55" s="535">
        <f>IF(E55=0,0,E55/$D$27)</f>
        <v>2.5596224301794006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6936.8307003312484</v>
      </c>
      <c r="F56" s="526"/>
      <c r="G56" s="539">
        <f>IF(E56=0,0,E56/$D$27)</f>
        <v>3.4810865050439843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15619.575395634976</v>
      </c>
      <c r="F58" s="544"/>
      <c r="G58" s="535">
        <f>IF(E58=0,0,E58/$D$27)</f>
        <v>7.8383191796313465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3612.2358516671898</v>
      </c>
      <c r="F59" s="544"/>
      <c r="G59" s="535">
        <f>IF(E59=0,0,E59/$D$27)</f>
        <v>1.8127162128483629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16723.314128088841</v>
      </c>
      <c r="F60" s="544"/>
      <c r="G60" s="535">
        <f>IF(E60=0,0,E60/$D$27)</f>
        <v>8.3922046891127913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35955.125375391006</v>
      </c>
      <c r="F61" s="526"/>
      <c r="G61" s="539">
        <f>SUM(G58:G60)</f>
        <v>18.043240081592501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334466.28256177675</v>
      </c>
      <c r="F63" s="539">
        <f>E63/12</f>
        <v>27872.190213481397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167.84409378225578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151.47929463848584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352</v>
      </c>
      <c r="B5" s="342" t="s">
        <v>262</v>
      </c>
      <c r="C5" s="827" t="str">
        <f>LOOKUP(A5,'Banco Dados Máquinas'!$A$3:$B$25,'Banco Dados Máquinas'!$B$3:$B$25)</f>
        <v>Caminhão Basculante 6/8 m3 (Toco)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247000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49400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19760</v>
      </c>
      <c r="F13" s="380"/>
      <c r="G13" s="370">
        <f>IF($D$27=0,0,E13/$D$27)</f>
        <v>9.9160945842868031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29593.665223665226</v>
      </c>
      <c r="F14" s="382">
        <f>E14/12</f>
        <v>2466.1387686387689</v>
      </c>
      <c r="G14" s="370">
        <f>IF($D$27=0,0,E14/$D$27)</f>
        <v>14.850889850889851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49353.66522366523</v>
      </c>
      <c r="F15" s="385">
        <f>E15/12</f>
        <v>4112.8054353054358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242200</v>
      </c>
      <c r="E37" s="423">
        <f>D37/D14</f>
        <v>36273.207070707074</v>
      </c>
      <c r="F37" s="424">
        <f>E37/12</f>
        <v>3022.7672558922563</v>
      </c>
      <c r="G37" s="423">
        <f>IF($D$27=0,0,E37/$D$27)</f>
        <v>18.202861952861955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18136.603535353537</v>
      </c>
      <c r="F38" s="424">
        <f>E38/12</f>
        <v>1511.3836279461282</v>
      </c>
      <c r="G38" s="423">
        <f>IF($D$27=0,0,E38/$D$27)</f>
        <v>9.1014309764309775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111261.09231606062</v>
      </c>
      <c r="F40" s="460">
        <f>E40/12</f>
        <v>9271.7576930050509</v>
      </c>
      <c r="G40" s="459">
        <f>IF($D$27=0,0,E40/$D$27)</f>
        <v>55.833781121311887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160614.75753972586</v>
      </c>
      <c r="F43" s="479">
        <f>E43/12</f>
        <v>13384.563128310489</v>
      </c>
      <c r="G43" s="480">
        <f>IF($D$27=0,0,E43/$D$27)</f>
        <v>80.600765556488554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9992.1130095604876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15177.699967304945</v>
      </c>
      <c r="F49" s="513"/>
      <c r="G49" s="514">
        <f>IF($D$27=0,0,E49/$D$27)</f>
        <v>7.6165743141559998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13226.281400080021</v>
      </c>
      <c r="F50" s="521"/>
      <c r="G50" s="522">
        <f>IF($D$27=0,0,E50/$D$27)</f>
        <v>6.6373004737645127</v>
      </c>
      <c r="H50" s="515">
        <f>IF($G$64=0,0,G50/$G$64)</f>
        <v>6.0999999999999992E-2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189018.73890711082</v>
      </c>
      <c r="F51" s="526"/>
      <c r="G51" s="526">
        <f>IF($D$27=0,0,E51/$D$27)</f>
        <v>94.854640344409063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1190.3653260072019</v>
      </c>
      <c r="F54" s="532"/>
      <c r="G54" s="535">
        <f>IF(E54=0,0,E54/$D$27)</f>
        <v>0.59735704263880618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3306.5703500200052</v>
      </c>
      <c r="F55" s="532"/>
      <c r="G55" s="535">
        <f>IF(E55=0,0,E55/$D$27)</f>
        <v>1.6593251184411282</v>
      </c>
      <c r="H55" s="515">
        <f t="shared" si="0"/>
        <v>1.5249999999999998E-2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4496.9356760272067</v>
      </c>
      <c r="F56" s="526"/>
      <c r="G56" s="539">
        <f>IF(E56=0,0,E56/$D$27)</f>
        <v>2.2566821610799344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10125.694121044869</v>
      </c>
      <c r="F58" s="544"/>
      <c r="G58" s="535">
        <f>IF(E58=0,0,E58/$D$27)</f>
        <v>5.0813431495869308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2341.7022806699056</v>
      </c>
      <c r="F59" s="544"/>
      <c r="G59" s="535">
        <f>IF(E59=0,0,E59/$D$27)</f>
        <v>1.1751286084697827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10841.214262360674</v>
      </c>
      <c r="F60" s="544"/>
      <c r="G60" s="535">
        <f>IF(E60=0,0,E60/$D$27)</f>
        <v>5.4404102243971426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23308.610664075451</v>
      </c>
      <c r="F61" s="526"/>
      <c r="G61" s="539">
        <f>SUM(G58:G60)</f>
        <v>11.696881982453856</v>
      </c>
      <c r="H61" s="540">
        <f t="shared" si="0"/>
        <v>0.1075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216824.28524721347</v>
      </c>
      <c r="F63" s="539">
        <f>E63/12</f>
        <v>18068.690437267789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108.80820448794285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98.199404550368413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460</v>
      </c>
      <c r="B5" s="342" t="s">
        <v>262</v>
      </c>
      <c r="C5" s="827" t="str">
        <f>LOOKUP(A5,'Banco Dados Máquinas'!$A$3:$B$25,'Banco Dados Máquinas'!$B$3:$B$25)</f>
        <v>Caminhão Basculante XXX m3 (Truck)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298000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59600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23840</v>
      </c>
      <c r="F13" s="380"/>
      <c r="G13" s="370">
        <f>IF($D$27=0,0,E13/$D$27)</f>
        <v>11.963547312216468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35704.098124098127</v>
      </c>
      <c r="F14" s="382">
        <f>E14/12</f>
        <v>2975.3415103415105</v>
      </c>
      <c r="G14" s="370">
        <f>IF($D$27=0,0,E14/$D$27)</f>
        <v>17.917267917267917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59544.098124098127</v>
      </c>
      <c r="F15" s="385">
        <f>E15/12</f>
        <v>4962.008177008177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290000</v>
      </c>
      <c r="E37" s="423">
        <f>D37/D14</f>
        <v>43431.998556998558</v>
      </c>
      <c r="F37" s="424">
        <f>E37/12</f>
        <v>3619.3332130832132</v>
      </c>
      <c r="G37" s="423">
        <f>IF($D$27=0,0,E37/$D$27)</f>
        <v>21.795334295334296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21715.999278499279</v>
      </c>
      <c r="F38" s="424">
        <f>E38/12</f>
        <v>1809.6666065416066</v>
      </c>
      <c r="G38" s="423">
        <f>IF($D$27=0,0,E38/$D$27)</f>
        <v>10.897667147667148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121999.27954549785</v>
      </c>
      <c r="F40" s="460">
        <f>E40/12</f>
        <v>10166.606628791487</v>
      </c>
      <c r="G40" s="459">
        <f>IF($D$27=0,0,E40/$D$27)</f>
        <v>61.222489635020395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181543.37766959597</v>
      </c>
      <c r="F43" s="479">
        <f>E43/12</f>
        <v>15128.614805799663</v>
      </c>
      <c r="G43" s="480">
        <f>IF($D$27=0,0,E43/$D$27)</f>
        <v>91.103304864504778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11736.164687049662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17155.403149294936</v>
      </c>
      <c r="F49" s="513"/>
      <c r="G49" s="514">
        <f>IF($D$27=0,0,E49/$D$27)</f>
        <v>8.6090384746953585</v>
      </c>
      <c r="H49" s="515">
        <f>IF($G$64=0,0,G49/$G$64)</f>
        <v>6.9999999999999993E-2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14949.708458671301</v>
      </c>
      <c r="F50" s="521"/>
      <c r="G50" s="522">
        <f>IF($D$27=0,0,E50/$D$27)</f>
        <v>7.5021620993773839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213648.48927756218</v>
      </c>
      <c r="F51" s="526"/>
      <c r="G51" s="526">
        <f>IF($D$27=0,0,E51/$D$27)</f>
        <v>107.21450543857752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1345.473761280417</v>
      </c>
      <c r="F54" s="532"/>
      <c r="G54" s="535">
        <f>IF(E54=0,0,E54/$D$27)</f>
        <v>0.67519458894396456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3737.4271146678252</v>
      </c>
      <c r="F55" s="532"/>
      <c r="G55" s="535">
        <f>IF(E55=0,0,E55/$D$27)</f>
        <v>1.875540524844346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5082.9008759482422</v>
      </c>
      <c r="F56" s="526"/>
      <c r="G56" s="539">
        <f>IF(E56=0,0,E56/$D$27)</f>
        <v>2.5507351137883103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11445.104672458194</v>
      </c>
      <c r="F58" s="544"/>
      <c r="G58" s="535">
        <f>IF(E58=0,0,E58/$D$27)</f>
        <v>5.7434585252610466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2646.8336287483621</v>
      </c>
      <c r="F59" s="544"/>
      <c r="G59" s="535">
        <f>IF(E59=0,0,E59/$D$27)</f>
        <v>1.32825165038157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12253.859392353528</v>
      </c>
      <c r="F60" s="544"/>
      <c r="G60" s="535">
        <f>IF(E60=0,0,E60/$D$27)</f>
        <v>6.1493131962109722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26345.797693560082</v>
      </c>
      <c r="F61" s="526"/>
      <c r="G61" s="539">
        <f>SUM(G58:G60)</f>
        <v>13.221023371853589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245077.18784707051</v>
      </c>
      <c r="F63" s="539">
        <f>E63/12</f>
        <v>20423.098987255875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122.98626392421941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110.99510319160802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0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250</v>
      </c>
      <c r="B5" s="342" t="s">
        <v>262</v>
      </c>
      <c r="C5" s="827" t="str">
        <f>LOOKUP(A5,'Banco Dados Máquinas'!$A$3:$B$25,'Banco Dados Máquinas'!$B$3:$B$25)</f>
        <v>Pá Carregadeira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167500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33500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13400</v>
      </c>
      <c r="F13" s="380"/>
      <c r="G13" s="370">
        <f>IF($D$27=0,0,E13/$D$27)</f>
        <v>8.3997793490797861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7.5221904618624942</v>
      </c>
      <c r="E14" s="370">
        <f>IF(D14=0,0,+((E8+E9+E10+E11)-E12)/D14)</f>
        <v>17813.96</v>
      </c>
      <c r="F14" s="382">
        <f>E14/12</f>
        <v>1484.4966666666667</v>
      </c>
      <c r="G14" s="370">
        <f>IF($D$27=0,0,E14/$D$27)</f>
        <v>11.166666666666666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31213.96</v>
      </c>
      <c r="F15" s="385">
        <f>E15/12</f>
        <v>2601.1633333333334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90.266285542349934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7</v>
      </c>
      <c r="E32" s="423">
        <f>+D32*D27*E31</f>
        <v>36500.883803999997</v>
      </c>
      <c r="F32" s="424">
        <f>E32/12</f>
        <v>3041.7403169999998</v>
      </c>
      <c r="G32" s="423">
        <f>IF($D$27=0,0,E32/$D$27)</f>
        <v>22.880549999999999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0.15</v>
      </c>
      <c r="E33" s="423">
        <f>+E32*D33</f>
        <v>5475.1325705999998</v>
      </c>
      <c r="F33" s="424">
        <f>E33/12</f>
        <v>456.26104755</v>
      </c>
      <c r="G33" s="423">
        <f>IF($D$27=0,0,E33/$D$27)</f>
        <v>3.4320824999999999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10000</v>
      </c>
      <c r="F36" s="424">
        <f>E36/12</f>
        <v>833.33333333333337</v>
      </c>
      <c r="G36" s="423">
        <f>IF($D$27=0,0,E36/$D$27)</f>
        <v>6.2684920515520783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157500</v>
      </c>
      <c r="E37" s="423">
        <f>D37/D14</f>
        <v>20938.05</v>
      </c>
      <c r="F37" s="424">
        <f>E37/12</f>
        <v>1744.8374999999999</v>
      </c>
      <c r="G37" s="423">
        <f>IF($D$27=0,0,E37/$D$27)</f>
        <v>13.125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10469.025</v>
      </c>
      <c r="F38" s="424">
        <f>E38/12</f>
        <v>872.41874999999993</v>
      </c>
      <c r="G38" s="423">
        <f>IF($D$27=0,0,E38/$D$27)</f>
        <v>6.5625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83383.091374599986</v>
      </c>
      <c r="F40" s="460">
        <f>E40/12</f>
        <v>6948.5909478833319</v>
      </c>
      <c r="G40" s="459">
        <f>IF($D$27=0,0,E40/$D$27)</f>
        <v>52.268624551552072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114597.05137459998</v>
      </c>
      <c r="F43" s="479">
        <f>E43/12</f>
        <v>9549.7542812166648</v>
      </c>
      <c r="G43" s="480">
        <f>IF($D$27=0,0,E43/$D$27)</f>
        <v>71.835070567298516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6508.013964216665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10829.139797264968</v>
      </c>
      <c r="F49" s="513"/>
      <c r="G49" s="514">
        <f>IF($D$27=0,0,E49/$D$27)</f>
        <v>6.7882376744301745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9436.8218233308999</v>
      </c>
      <c r="F50" s="521"/>
      <c r="G50" s="522">
        <f>IF($D$27=0,0,E50/$D$27)</f>
        <v>5.9154642591462938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134863.01299519584</v>
      </c>
      <c r="F51" s="526"/>
      <c r="G51" s="526">
        <f>IF($D$27=0,0,E51/$D$27)</f>
        <v>84.538772500874984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849.31396409978095</v>
      </c>
      <c r="F54" s="532"/>
      <c r="G54" s="535">
        <f>IF(E54=0,0,E54/$D$27)</f>
        <v>0.53239178332316639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2359.205455832725</v>
      </c>
      <c r="F55" s="532"/>
      <c r="G55" s="535">
        <f>IF(E55=0,0,E55/$D$27)</f>
        <v>1.4788660647865735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3208.5194199325056</v>
      </c>
      <c r="F56" s="526"/>
      <c r="G56" s="539">
        <f>IF(E56=0,0,E56/$D$27)</f>
        <v>2.0112578481097398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7224.5832647467714</v>
      </c>
      <c r="F58" s="544"/>
      <c r="G58" s="535">
        <f>IF(E58=0,0,E58/$D$27)</f>
        <v>4.5287242770841303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1670.7815687208808</v>
      </c>
      <c r="F59" s="544"/>
      <c r="G59" s="535">
        <f>IF(E59=0,0,E59/$D$27)</f>
        <v>1.0473280983406554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7735.0998551892626</v>
      </c>
      <c r="F60" s="544"/>
      <c r="G60" s="535">
        <f>IF(E60=0,0,E60/$D$27)</f>
        <v>4.8487411960215532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16630.464688656917</v>
      </c>
      <c r="F61" s="526"/>
      <c r="G61" s="539">
        <f>SUM(G58:G60)</f>
        <v>10.424793571446338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154701.99710378525</v>
      </c>
      <c r="F63" s="539">
        <f>E63/12</f>
        <v>12891.833091982104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96.974823920431049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70.064310282511443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251</v>
      </c>
      <c r="B5" s="342" t="s">
        <v>262</v>
      </c>
      <c r="C5" s="827" t="str">
        <f>LOOKUP(A5,'Banco Dados Máquinas'!$A$3:$B$25,'Banco Dados Máquinas'!$B$3:$B$25)</f>
        <v>Caminhão Carroceria Leve (tipo 3/4)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175000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35000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14000</v>
      </c>
      <c r="F13" s="380"/>
      <c r="G13" s="370">
        <f>IF($D$27=0,0,E13/$D$27)</f>
        <v>7.0255730860331607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20967.171717171717</v>
      </c>
      <c r="F14" s="382">
        <f>E14/12</f>
        <v>1747.2643097643097</v>
      </c>
      <c r="G14" s="370">
        <f>IF($D$27=0,0,E14/$D$27)</f>
        <v>10.521885521885523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34967.171717171717</v>
      </c>
      <c r="F15" s="385">
        <f>E15/12</f>
        <v>2913.9309764309764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4800</v>
      </c>
      <c r="F36" s="424">
        <f>E36/12</f>
        <v>400</v>
      </c>
      <c r="G36" s="423">
        <f>IF($D$27=0,0,E36/$D$27)</f>
        <v>2.4087679152113695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170200</v>
      </c>
      <c r="E37" s="423">
        <f>D37/D14</f>
        <v>25490.090187590187</v>
      </c>
      <c r="F37" s="424">
        <f>E37/12</f>
        <v>2124.1741822991821</v>
      </c>
      <c r="G37" s="423">
        <f>IF($D$27=0,0,E37/$D$27)</f>
        <v>12.791606541606541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12745.045093795094</v>
      </c>
      <c r="F38" s="424">
        <f>E38/12</f>
        <v>1062.0870911495911</v>
      </c>
      <c r="G38" s="423">
        <f>IF($D$27=0,0,E38/$D$27)</f>
        <v>6.3958032708032704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91886.416991385282</v>
      </c>
      <c r="F40" s="460">
        <f>E40/12</f>
        <v>7657.2014159487735</v>
      </c>
      <c r="G40" s="459">
        <f>IF($D$27=0,0,E40/$D$27)</f>
        <v>46.111052727621178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126853.588708557</v>
      </c>
      <c r="F43" s="479">
        <f>E43/12</f>
        <v>10571.13239237975</v>
      </c>
      <c r="G43" s="480">
        <f>IF($D$27=0,0,E43/$D$27)</f>
        <v>63.658511335539863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7178.682273629749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11987.35246179463</v>
      </c>
      <c r="F49" s="513"/>
      <c r="G49" s="514">
        <f>IF($D$27=0,0,E49/$D$27)</f>
        <v>6.015572916312693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10446.121430992462</v>
      </c>
      <c r="F50" s="521"/>
      <c r="G50" s="522">
        <f>IF($D$27=0,0,E50/$D$27)</f>
        <v>5.2421421127867749</v>
      </c>
      <c r="H50" s="515">
        <f>IF($G$64=0,0,G50/$G$64)</f>
        <v>6.1000000000000006E-2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149287.06260134411</v>
      </c>
      <c r="F51" s="526"/>
      <c r="G51" s="526">
        <f>IF($D$27=0,0,E51/$D$27)</f>
        <v>74.916226364639343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940.15092878932148</v>
      </c>
      <c r="F54" s="532"/>
      <c r="G54" s="535">
        <f>IF(E54=0,0,E54/$D$27)</f>
        <v>0.47179279015080966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2611.5303577481154</v>
      </c>
      <c r="F55" s="532"/>
      <c r="G55" s="535">
        <f>IF(E55=0,0,E55/$D$27)</f>
        <v>1.3105355281966937</v>
      </c>
      <c r="H55" s="515">
        <f t="shared" si="0"/>
        <v>1.5250000000000001E-2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3551.6812865374368</v>
      </c>
      <c r="F56" s="526"/>
      <c r="G56" s="539">
        <f>IF(E56=0,0,E56/$D$27)</f>
        <v>1.7823283183475034</v>
      </c>
      <c r="H56" s="540">
        <f t="shared" si="0"/>
        <v>2.0740000000000001E-2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7997.2765709401319</v>
      </c>
      <c r="F58" s="544"/>
      <c r="G58" s="535">
        <f>IF(E58=0,0,E58/$D$27)</f>
        <v>4.0132465027400395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1849.4772369626003</v>
      </c>
      <c r="F59" s="544"/>
      <c r="G59" s="535">
        <f>IF(E59=0,0,E59/$D$27)</f>
        <v>0.92811696423110135</v>
      </c>
      <c r="H59" s="515">
        <f t="shared" si="0"/>
        <v>1.0800000000000004E-2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8562.3946155675931</v>
      </c>
      <c r="F60" s="544"/>
      <c r="G60" s="535">
        <f>IF(E60=0,0,E60/$D$27)</f>
        <v>4.2968377973662095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18409.148423470324</v>
      </c>
      <c r="F61" s="526"/>
      <c r="G61" s="539">
        <f>SUM(G58:G60)</f>
        <v>9.2382012643373503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171247.89231135184</v>
      </c>
      <c r="F63" s="539">
        <f>E63/12</f>
        <v>14270.657692612653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85.936755947324173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77.557922242460066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252</v>
      </c>
      <c r="B5" s="342" t="s">
        <v>262</v>
      </c>
      <c r="C5" s="827" t="str">
        <f>LOOKUP(A5,'Banco Dados Máquinas'!$A$3:$B$25,'Banco Dados Máquinas'!$B$3:$B$25)</f>
        <v>Caminhão leve tipo 3/4 - 02 eixos, potência 150 cv PBT 8.250 kg, dotado de varredeira de sucção, cap.  4m³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320000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96000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25600</v>
      </c>
      <c r="F13" s="380"/>
      <c r="G13" s="370">
        <f>IF($D$27=0,0,E13/$D$27)</f>
        <v>12.846762214460636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6.0219197880284234</v>
      </c>
      <c r="E14" s="370">
        <f>IF(D14=0,0,+((E8+E9+E10+E11)-E12)/D14)</f>
        <v>37197.440000000002</v>
      </c>
      <c r="F14" s="382">
        <f>E14/12</f>
        <v>3099.7866666666669</v>
      </c>
      <c r="G14" s="370">
        <f>IF($D$27=0,0,E14/$D$27)</f>
        <v>18.666666666666668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62797.440000000002</v>
      </c>
      <c r="F15" s="385">
        <f>E15/12</f>
        <v>5233.12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10.416666666666666</v>
      </c>
      <c r="E32" s="423">
        <f>+D32*D27*E31</f>
        <v>67849.002374999996</v>
      </c>
      <c r="F32" s="424">
        <f>E32/12</f>
        <v>5654.0835312499994</v>
      </c>
      <c r="G32" s="423">
        <f>IF($D$27=0,0,E32/$D$27)</f>
        <v>34.048437499999999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13569.800475</v>
      </c>
      <c r="F33" s="424">
        <f>E33/12</f>
        <v>1130.8167062499999</v>
      </c>
      <c r="G33" s="423">
        <f>IF($D$27=0,0,E33/$D$27)</f>
        <v>6.8096874999999999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315200</v>
      </c>
      <c r="E37" s="423">
        <f>D37/D14</f>
        <v>52342.112000000001</v>
      </c>
      <c r="F37" s="424">
        <f>E37/12</f>
        <v>4361.8426666666664</v>
      </c>
      <c r="G37" s="423">
        <f>IF($D$27=0,0,E37/$D$27)</f>
        <v>26.266666666666666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26171.056</v>
      </c>
      <c r="F38" s="424">
        <f>E38/12</f>
        <v>2180.9213333333332</v>
      </c>
      <c r="G38" s="423">
        <f>IF($D$27=0,0,E38/$D$27)</f>
        <v>13.133333333333333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169531.97085000001</v>
      </c>
      <c r="F40" s="460">
        <f>E40/12</f>
        <v>14127.664237500001</v>
      </c>
      <c r="G40" s="459">
        <f>IF($D$27=0,0,E40/$D$27)</f>
        <v>85.075660830422748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232329.41085000001</v>
      </c>
      <c r="F43" s="479">
        <f>E43/12</f>
        <v>19360.7842375</v>
      </c>
      <c r="G43" s="480">
        <f>IF($D$27=0,0,E43/$D$27)</f>
        <v>116.58908971155005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13706.700706250002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21954.558506803824</v>
      </c>
      <c r="F49" s="513"/>
      <c r="G49" s="514">
        <f>IF($D$27=0,0,E49/$D$27)</f>
        <v>11.017382525795808</v>
      </c>
      <c r="H49" s="515">
        <f>IF($G$64=0,0,G49/$G$64)</f>
        <v>6.9999999999999993E-2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19131.829555929045</v>
      </c>
      <c r="F50" s="521"/>
      <c r="G50" s="522">
        <f>IF($D$27=0,0,E50/$D$27)</f>
        <v>9.6008619153363473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273415.79891273286</v>
      </c>
      <c r="F51" s="526"/>
      <c r="G51" s="526">
        <f>IF($D$27=0,0,E51/$D$27)</f>
        <v>137.20733415268219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1721.864660033614</v>
      </c>
      <c r="F54" s="532"/>
      <c r="G54" s="535">
        <f>IF(E54=0,0,E54/$D$27)</f>
        <v>0.86407757238027116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4782.9573889822614</v>
      </c>
      <c r="F55" s="532"/>
      <c r="G55" s="535">
        <f>IF(E55=0,0,E55/$D$27)</f>
        <v>2.4002154788340868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6504.8220490158747</v>
      </c>
      <c r="F56" s="526"/>
      <c r="G56" s="539">
        <f>IF(E56=0,0,E56/$D$27)</f>
        <v>3.2642930512143575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14646.826889539125</v>
      </c>
      <c r="F58" s="544"/>
      <c r="G58" s="535">
        <f>IF(E58=0,0,E58/$D$27)</f>
        <v>7.350168056495205</v>
      </c>
      <c r="H58" s="515">
        <f t="shared" si="0"/>
        <v>4.6700000000000012E-2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3387.2747410497336</v>
      </c>
      <c r="F59" s="544"/>
      <c r="G59" s="535">
        <f>IF(E59=0,0,E59/$D$27)</f>
        <v>1.6998247325513538</v>
      </c>
      <c r="H59" s="515">
        <f t="shared" si="0"/>
        <v>1.0800000000000004E-2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15681.827504859877</v>
      </c>
      <c r="F60" s="544"/>
      <c r="G60" s="535">
        <f>IF(E60=0,0,E60/$D$27)</f>
        <v>7.8695589469970075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33715.929135448736</v>
      </c>
      <c r="F61" s="526"/>
      <c r="G61" s="539">
        <f>SUM(G58:G60)</f>
        <v>16.919551736043566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313636.55009719747</v>
      </c>
      <c r="F63" s="539">
        <f>E63/12</f>
        <v>26136.379174766455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157.39117893994012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142.04553899329596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253</v>
      </c>
      <c r="B5" s="342" t="s">
        <v>262</v>
      </c>
      <c r="C5" s="827" t="str">
        <f>LOOKUP(A5,'Banco Dados Máquinas'!$A$3:$B$25,'Banco Dados Máquinas'!$B$3:$B$25)</f>
        <v>Trator de Esteiras (tipo D7 ou similar)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393000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78600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31440</v>
      </c>
      <c r="F13" s="380"/>
      <c r="G13" s="370">
        <f>IF($D$27=0,0,E13/$D$27)</f>
        <v>19.708139010079737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8.4624642695953067</v>
      </c>
      <c r="E14" s="370">
        <f>IF(D14=0,0,+((E8+E9+E10+E11)-E12)/D14)</f>
        <v>37152.298666666662</v>
      </c>
      <c r="F14" s="382">
        <f>E14/12</f>
        <v>3096.0248888888887</v>
      </c>
      <c r="G14" s="370">
        <f>IF($D$27=0,0,E14/$D$27)</f>
        <v>23.288888888888888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68592.298666666669</v>
      </c>
      <c r="F15" s="385">
        <f>E15/12</f>
        <v>5716.0248888888891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101.54957123514367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16</v>
      </c>
      <c r="E32" s="423">
        <f>+D32*D27*E31</f>
        <v>83430.591551999998</v>
      </c>
      <c r="F32" s="424">
        <f>E32/12</f>
        <v>6952.5492960000001</v>
      </c>
      <c r="G32" s="423">
        <f>IF($D$27=0,0,E32/$D$27)</f>
        <v>52.298400000000001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16686.118310400001</v>
      </c>
      <c r="F33" s="424">
        <f>E33/12</f>
        <v>1390.5098592000002</v>
      </c>
      <c r="G33" s="423">
        <f>IF($D$27=0,0,E33/$D$27)</f>
        <v>10.459680000000001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2</v>
      </c>
      <c r="E35" s="423">
        <f>LOOKUP(A5,'Banco Dados Máquinas'!$A$3:$A$25,'Banco Dados Máquinas'!$L$3:$L$25)</f>
        <v>14500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2</v>
      </c>
      <c r="E36" s="423">
        <f>+E35*D36</f>
        <v>29000</v>
      </c>
      <c r="F36" s="424">
        <f>E36/12</f>
        <v>2416.6666666666665</v>
      </c>
      <c r="G36" s="423">
        <f>IF($D$27=0,0,E36/$D$27)</f>
        <v>18.178626949501027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364000</v>
      </c>
      <c r="E37" s="423">
        <f>D37/D14</f>
        <v>43013.475555555553</v>
      </c>
      <c r="F37" s="424">
        <f>E37/12</f>
        <v>3584.4562962962959</v>
      </c>
      <c r="G37" s="423">
        <f>IF($D$27=0,0,E37/$D$27)</f>
        <v>26.962962962962962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15</v>
      </c>
      <c r="E38" s="423">
        <f>E37*D38/100</f>
        <v>6452.0213333333331</v>
      </c>
      <c r="F38" s="424">
        <f>E38/12</f>
        <v>537.66844444444439</v>
      </c>
      <c r="G38" s="423">
        <f>IF($D$27=0,0,E38/$D$27)</f>
        <v>4.0444444444444443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178582.20675128888</v>
      </c>
      <c r="F40" s="460">
        <f>E40/12</f>
        <v>14881.850562607406</v>
      </c>
      <c r="G40" s="459">
        <f>IF($D$27=0,0,E40/$D$27)</f>
        <v>111.94411435690843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247174.50541795554</v>
      </c>
      <c r="F43" s="479">
        <f>E43/12</f>
        <v>20597.875451496297</v>
      </c>
      <c r="G43" s="480">
        <f>IF($D$27=0,0,E43/$D$27)</f>
        <v>154.94114225587705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13645.326155496296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23357.383470026576</v>
      </c>
      <c r="F49" s="513"/>
      <c r="G49" s="514">
        <f>IF($D$27=0,0,E49/$D$27)</f>
        <v>14.641557262691551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20354.291309594588</v>
      </c>
      <c r="F50" s="521"/>
      <c r="G50" s="522">
        <f>IF($D$27=0,0,E50/$D$27)</f>
        <v>12.759071328916923</v>
      </c>
      <c r="H50" s="515">
        <f>IF($G$64=0,0,G50/$G$64)</f>
        <v>6.1000000000000006E-2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290886.1801975767</v>
      </c>
      <c r="F51" s="526"/>
      <c r="G51" s="526">
        <f>IF($D$27=0,0,E51/$D$27)</f>
        <v>182.34177084748552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1831.8862178635129</v>
      </c>
      <c r="F54" s="532"/>
      <c r="G54" s="535">
        <f>IF(E54=0,0,E54/$D$27)</f>
        <v>1.1483164196025231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5088.572827398647</v>
      </c>
      <c r="F55" s="532"/>
      <c r="G55" s="535">
        <f>IF(E55=0,0,E55/$D$27)</f>
        <v>3.1897678322292307</v>
      </c>
      <c r="H55" s="515">
        <f t="shared" si="0"/>
        <v>1.5250000000000001E-2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6920.4590452621596</v>
      </c>
      <c r="F56" s="526"/>
      <c r="G56" s="539">
        <f>IF(E56=0,0,E56/$D$27)</f>
        <v>4.3380842518317539</v>
      </c>
      <c r="H56" s="540">
        <f t="shared" si="0"/>
        <v>2.0740000000000001E-2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15582.711543574871</v>
      </c>
      <c r="F58" s="544"/>
      <c r="G58" s="535">
        <f>IF(E58=0,0,E58/$D$27)</f>
        <v>9.7680103452527902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3603.710592518386</v>
      </c>
      <c r="F59" s="544"/>
      <c r="G59" s="535">
        <f>IF(E59=0,0,E59/$D$27)</f>
        <v>2.2589831205295536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16683.845335733269</v>
      </c>
      <c r="F60" s="544"/>
      <c r="G60" s="535">
        <f>IF(E60=0,0,E60/$D$27)</f>
        <v>10.458255187636823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35870.267471826526</v>
      </c>
      <c r="F61" s="526"/>
      <c r="G61" s="539">
        <f>SUM(G58:G60)</f>
        <v>22.485248653419166</v>
      </c>
      <c r="H61" s="540">
        <f t="shared" si="0"/>
        <v>0.1075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333676.90671466535</v>
      </c>
      <c r="F63" s="539">
        <f>E63/12</f>
        <v>27806.40889288878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209.16510375273643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151.12178746135206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254</v>
      </c>
      <c r="B5" s="342" t="s">
        <v>262</v>
      </c>
      <c r="C5" s="827" t="str">
        <f>LOOKUP(A5,'Banco Dados Máquinas'!$A$3:$B$25,'Banco Dados Máquinas'!$B$3:$B$25)</f>
        <v>Caminhão Pipa 7.000l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6.7746597615319759</v>
      </c>
      <c r="E14" s="370">
        <f>IF(D14=0,0,+((E8+E9+E10+E11)-E12)/D14)</f>
        <v>19476.99288888889</v>
      </c>
      <c r="F14" s="382">
        <f>E14/12</f>
        <v>1623.0827407407407</v>
      </c>
      <c r="G14" s="370">
        <f>IF($D$27=0,0,E14/$D$27)</f>
        <v>9.7740740740740737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34556.99288888889</v>
      </c>
      <c r="F15" s="385">
        <f>E15/12</f>
        <v>2879.7494074074075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81.295917138383714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7.5</v>
      </c>
      <c r="E32" s="423">
        <f>+D32*D27*E31</f>
        <v>48851.281710000003</v>
      </c>
      <c r="F32" s="424">
        <f>E32/12</f>
        <v>4070.9401425000001</v>
      </c>
      <c r="G32" s="423">
        <f>IF($D$27=0,0,E32/$D$27)</f>
        <v>24.514875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9770.2563420000006</v>
      </c>
      <c r="F33" s="424">
        <f>E33/12</f>
        <v>814.18802850000009</v>
      </c>
      <c r="G33" s="423">
        <f>IF($D$27=0,0,E33/$D$27)</f>
        <v>4.9029750000000005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183700</v>
      </c>
      <c r="E37" s="423">
        <f>D37/D14</f>
        <v>27115.752888888892</v>
      </c>
      <c r="F37" s="424">
        <f>E37/12</f>
        <v>2259.6460740740745</v>
      </c>
      <c r="G37" s="423">
        <f>IF($D$27=0,0,E37/$D$27)</f>
        <v>13.607407407407409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13557.876444444446</v>
      </c>
      <c r="F38" s="424">
        <f>E38/12</f>
        <v>1129.8230370370372</v>
      </c>
      <c r="G38" s="423">
        <f>IF($D$27=0,0,E38/$D$27)</f>
        <v>6.8037037037037047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108895.16738533333</v>
      </c>
      <c r="F40" s="460">
        <f>E40/12</f>
        <v>9074.5972821111118</v>
      </c>
      <c r="G40" s="459">
        <f>IF($D$27=0,0,E40/$D$27)</f>
        <v>54.646496941533847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143452.16027422223</v>
      </c>
      <c r="F43" s="479">
        <f>E43/12</f>
        <v>11954.346689518519</v>
      </c>
      <c r="G43" s="480">
        <f>IF($D$27=0,0,E43/$D$27)</f>
        <v>71.988116882563645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7883.4065470185196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13555.876693119979</v>
      </c>
      <c r="F49" s="513"/>
      <c r="G49" s="514">
        <f>IF($D$27=0,0,E49/$D$27)</f>
        <v>6.8027001751977094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11812.978261147409</v>
      </c>
      <c r="F50" s="521"/>
      <c r="G50" s="522">
        <f>IF($D$27=0,0,E50/$D$27)</f>
        <v>5.9280672955294316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168821.01522848962</v>
      </c>
      <c r="F51" s="526"/>
      <c r="G51" s="526">
        <f>IF($D$27=0,0,E51/$D$27)</f>
        <v>84.71888435329079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1063.1680435032667</v>
      </c>
      <c r="F54" s="532"/>
      <c r="G54" s="535">
        <f>IF(E54=0,0,E54/$D$27)</f>
        <v>0.53352605659764885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2953.2445652868523</v>
      </c>
      <c r="F55" s="532"/>
      <c r="G55" s="535">
        <f>IF(E55=0,0,E55/$D$27)</f>
        <v>1.4820168238823579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4016.4126087901186</v>
      </c>
      <c r="F56" s="526"/>
      <c r="G56" s="539">
        <f>IF(E56=0,0,E56/$D$27)</f>
        <v>2.0155428804800066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9043.7063081243286</v>
      </c>
      <c r="F58" s="544"/>
      <c r="G58" s="535">
        <f>IF(E58=0,0,E58/$D$27)</f>
        <v>4.5383728311676146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2091.4781183670825</v>
      </c>
      <c r="F59" s="544"/>
      <c r="G59" s="535">
        <f>IF(E59=0,0,E59/$D$27)</f>
        <v>1.0495594556019323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9682.7690665142709</v>
      </c>
      <c r="F60" s="544"/>
      <c r="G60" s="535">
        <f>IF(E60=0,0,E60/$D$27)</f>
        <v>4.8590715537126492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20817.953493005683</v>
      </c>
      <c r="F61" s="526"/>
      <c r="G61" s="539">
        <f>SUM(G58:G60)</f>
        <v>10.447003840482196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193655.3813302854</v>
      </c>
      <c r="F63" s="539">
        <f>E63/12</f>
        <v>16137.94844419045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97.181431074252984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87.706241544513318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255</v>
      </c>
      <c r="B5" s="342" t="s">
        <v>262</v>
      </c>
      <c r="C5" s="827" t="str">
        <f>LOOKUP(A5,'Banco Dados Máquinas'!$A$3:$B$25,'Banco Dados Máquinas'!$B$3:$B$25)</f>
        <v>Roçadeira Manual motorização a gasolina Sthil Fs 220 ou similar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2200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440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176</v>
      </c>
      <c r="F13" s="380"/>
      <c r="G13" s="370">
        <f>IF($D$27=0,0,E13/$D$27)</f>
        <v>0.11032546010731659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4.1703023920565672</v>
      </c>
      <c r="E14" s="370">
        <f>IF(D14=0,0,+((E8+E9+E10+E11)-E12)/D14)</f>
        <v>422.03174603174602</v>
      </c>
      <c r="F14" s="382">
        <f>E14/12</f>
        <v>35.169312169312171</v>
      </c>
      <c r="G14" s="370">
        <f>IF($D$27=0,0,E14/$D$27)</f>
        <v>0.26455026455026454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598.03174603174602</v>
      </c>
      <c r="F15" s="385">
        <f>E15/12</f>
        <v>49.835978835978835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50.04362870467881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356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</v>
      </c>
      <c r="E32" s="423">
        <f>+D32*D27*E31</f>
        <v>6078.0168000000003</v>
      </c>
      <c r="F32" s="424">
        <f>E32/12</f>
        <v>506.50140000000005</v>
      </c>
      <c r="G32" s="423">
        <f>IF($D$27=0,0,E32/$D$27)</f>
        <v>3.81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1215.6033600000001</v>
      </c>
      <c r="F33" s="424">
        <f>E33/12</f>
        <v>101.30028</v>
      </c>
      <c r="G33" s="423">
        <f>IF($D$27=0,0,E33/$D$27)</f>
        <v>0.76200000000000001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2200</v>
      </c>
      <c r="E37" s="423">
        <f>D37/D14</f>
        <v>527.53968253968253</v>
      </c>
      <c r="F37" s="424">
        <f>E37/12</f>
        <v>43.961640211640209</v>
      </c>
      <c r="G37" s="423">
        <f>IF($D$27=0,0,E37/$D$27)</f>
        <v>0.3306878306878307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200</v>
      </c>
      <c r="E38" s="423">
        <f>E37*D38/100</f>
        <v>1055.0793650793651</v>
      </c>
      <c r="F38" s="424">
        <f>E38/12</f>
        <v>87.923280423280417</v>
      </c>
      <c r="G38" s="423">
        <f>IF($D$27=0,0,E38/$D$27)</f>
        <v>0.66137566137566139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8876.2392076190481</v>
      </c>
      <c r="F40" s="460">
        <f>E40/12</f>
        <v>739.68660063492064</v>
      </c>
      <c r="G40" s="459">
        <f>IF($D$27=0,0,E40/$D$27)</f>
        <v>5.5640634920634922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9474.2709536507937</v>
      </c>
      <c r="F43" s="479">
        <f>E43/12</f>
        <v>789.52257947089947</v>
      </c>
      <c r="G43" s="480">
        <f>IF($D$27=0,0,E43/$D$27)</f>
        <v>5.9389392167210735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283.02117947089943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895.29532744148662</v>
      </c>
      <c r="F49" s="513"/>
      <c r="G49" s="514">
        <f>IF($D$27=0,0,E49/$D$27)</f>
        <v>0.56121516438586749</v>
      </c>
      <c r="H49" s="515">
        <f>IF($G$64=0,0,G49/$G$64)</f>
        <v>7.0000000000000021E-2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780.1859281990096</v>
      </c>
      <c r="F50" s="521"/>
      <c r="G50" s="522">
        <f>IF($D$27=0,0,E50/$D$27)</f>
        <v>0.48905892896482722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11149.75220929129</v>
      </c>
      <c r="F51" s="526"/>
      <c r="G51" s="526">
        <f>IF($D$27=0,0,E51/$D$27)</f>
        <v>6.9892133100717677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70.216733537910855</v>
      </c>
      <c r="F54" s="532"/>
      <c r="G54" s="535">
        <f>IF(E54=0,0,E54/$D$27)</f>
        <v>4.4015303606834449E-2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195.0464820497524</v>
      </c>
      <c r="F55" s="532"/>
      <c r="G55" s="535">
        <f>IF(E55=0,0,E55/$D$27)</f>
        <v>0.12226473224120681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265.26321558766324</v>
      </c>
      <c r="F56" s="526"/>
      <c r="G56" s="539">
        <f>IF(E56=0,0,E56/$D$27)</f>
        <v>0.16628003584804124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597.28988273596315</v>
      </c>
      <c r="F58" s="544"/>
      <c r="G58" s="535">
        <f>IF(E58=0,0,E58/$D$27)</f>
        <v>0.37441068824028584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138.13127909097221</v>
      </c>
      <c r="F59" s="544"/>
      <c r="G59" s="535">
        <f>IF(E59=0,0,E59/$D$27)</f>
        <v>8.6587482505248115E-2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639.49666245820481</v>
      </c>
      <c r="F60" s="544"/>
      <c r="G60" s="535">
        <f>IF(E60=0,0,E60/$D$27)</f>
        <v>0.40086797456133394</v>
      </c>
      <c r="H60" s="515">
        <f t="shared" si="0"/>
        <v>5.0000000000000017E-2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1374.9178242851401</v>
      </c>
      <c r="F61" s="526"/>
      <c r="G61" s="539">
        <f>SUM(G58:G60)</f>
        <v>0.86186614530686789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12789.933249164093</v>
      </c>
      <c r="F63" s="539">
        <f>E63/12</f>
        <v>1065.8277707636744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8.0173594912266761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5.7925422324112734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256</v>
      </c>
      <c r="B5" s="342" t="s">
        <v>262</v>
      </c>
      <c r="C5" s="827" t="str">
        <f>LOOKUP(A5,'Banco Dados Máquinas'!$A$3:$B$25,'Banco Dados Máquinas'!$B$3:$B$25)</f>
        <v xml:space="preserve">Cavalo com sistema Rollon Rolof com engate tipo julieta com duas caixas de 15 toneladas cada 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576000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115200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46080</v>
      </c>
      <c r="F13" s="380"/>
      <c r="G13" s="370">
        <f>IF($D$27=0,0,E13/$D$27)</f>
        <v>23.124171986029147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69011.948051948057</v>
      </c>
      <c r="F14" s="382">
        <f>E14/12</f>
        <v>5750.9956709956714</v>
      </c>
      <c r="G14" s="370">
        <f>IF($D$27=0,0,E14/$D$27)</f>
        <v>34.632034632034632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115091.94805194806</v>
      </c>
      <c r="F15" s="385">
        <f>E15/12</f>
        <v>9590.9956709956714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403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33.088235294117645</v>
      </c>
      <c r="E32" s="423">
        <f>+D32*D27*E31</f>
        <v>215520.36048529411</v>
      </c>
      <c r="F32" s="424">
        <f>E32/12</f>
        <v>17960.030040441176</v>
      </c>
      <c r="G32" s="423">
        <f>IF($D$27=0,0,E32/$D$27)</f>
        <v>108.15386029411764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107760.18024264705</v>
      </c>
      <c r="F33" s="424">
        <f>E33/12</f>
        <v>8980.0150202205878</v>
      </c>
      <c r="G33" s="423">
        <f>IF($D$27=0,0,E33/$D$27)</f>
        <v>54.076930147058818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22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11</v>
      </c>
      <c r="E36" s="423">
        <f>+E35*D36</f>
        <v>19800</v>
      </c>
      <c r="F36" s="424">
        <f>E36/12</f>
        <v>1650</v>
      </c>
      <c r="G36" s="423">
        <f>IF($D$27=0,0,E36/$D$27)</f>
        <v>9.9361676502468992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536400</v>
      </c>
      <c r="E37" s="423">
        <f>D37/D14</f>
        <v>80334.220779220777</v>
      </c>
      <c r="F37" s="424">
        <f>E37/12</f>
        <v>6694.5183982683984</v>
      </c>
      <c r="G37" s="423">
        <f>IF($D$27=0,0,E37/$D$27)</f>
        <v>40.313852813852812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40167.110389610389</v>
      </c>
      <c r="F38" s="424">
        <f>E38/12</f>
        <v>3347.2591991341992</v>
      </c>
      <c r="G38" s="423">
        <f>IF($D$27=0,0,E38/$D$27)</f>
        <v>20.156926406926406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463581.8718967723</v>
      </c>
      <c r="F40" s="460">
        <f>E40/12</f>
        <v>38631.82265806436</v>
      </c>
      <c r="G40" s="459">
        <f>IF($D$27=0,0,E40/$D$27)</f>
        <v>232.63773731220257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578673.8199487204</v>
      </c>
      <c r="F43" s="479">
        <f>E43/12</f>
        <v>48222.818329060035</v>
      </c>
      <c r="G43" s="480">
        <f>IF($D$27=0,0,E43/$D$27)</f>
        <v>290.39394393026635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30262.78828861886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54683.254220544339</v>
      </c>
      <c r="F49" s="513"/>
      <c r="G49" s="514">
        <f>IF($D$27=0,0,E49/$D$27)</f>
        <v>27.441514222040396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47652.550106474351</v>
      </c>
      <c r="F50" s="521"/>
      <c r="G50" s="522">
        <f>IF($D$27=0,0,E50/$D$27)</f>
        <v>23.913319536349487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681009.62427573907</v>
      </c>
      <c r="F51" s="526"/>
      <c r="G51" s="526">
        <f>IF($D$27=0,0,E51/$D$27)</f>
        <v>341.74877768865622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4288.7295095826912</v>
      </c>
      <c r="F54" s="532"/>
      <c r="G54" s="535">
        <f>IF(E54=0,0,E54/$D$27)</f>
        <v>2.1521987582714535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11913.137526618588</v>
      </c>
      <c r="F55" s="532"/>
      <c r="G55" s="535">
        <f>IF(E55=0,0,E55/$D$27)</f>
        <v>5.9783298840873718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16201.867036201278</v>
      </c>
      <c r="F56" s="526"/>
      <c r="G56" s="539">
        <f>IF(E56=0,0,E56/$D$27)</f>
        <v>8.1305286423588257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36481.542458563155</v>
      </c>
      <c r="F58" s="544"/>
      <c r="G58" s="535">
        <f>IF(E58=0,0,E58/$D$27)</f>
        <v>18.307410202418382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8436.8449368839847</v>
      </c>
      <c r="F59" s="544"/>
      <c r="G59" s="535">
        <f>IF(E59=0,0,E59/$D$27)</f>
        <v>4.2338336228290903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39059.467300388817</v>
      </c>
      <c r="F60" s="544"/>
      <c r="G60" s="535">
        <f>IF(E60=0,0,E60/$D$27)</f>
        <v>19.601081587171713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83977.854695835966</v>
      </c>
      <c r="F61" s="526"/>
      <c r="G61" s="539">
        <f>SUM(G58:G60)</f>
        <v>42.142325412419183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781189.34600777621</v>
      </c>
      <c r="F63" s="539">
        <f>E63/12</f>
        <v>65099.112167314684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392.02163174343423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353.7995226484494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257</v>
      </c>
      <c r="B5" s="342" t="s">
        <v>262</v>
      </c>
      <c r="C5" s="827" t="str">
        <f>LOOKUP(A5,'Banco Dados Máquinas'!$A$3:$B$25,'Banco Dados Máquinas'!$B$3:$B$25)</f>
        <v>Caminhão adaptado com guindauto - munk de 8 ton.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255000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51000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20400</v>
      </c>
      <c r="F13" s="380"/>
      <c r="G13" s="370">
        <f>IF($D$27=0,0,E13/$D$27)</f>
        <v>12.787723785166241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24458.658008658007</v>
      </c>
      <c r="F14" s="382">
        <f>E14/12</f>
        <v>2038.2215007215007</v>
      </c>
      <c r="G14" s="370">
        <f>IF($D$27=0,0,E14/$D$27)</f>
        <v>15.331890331890332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44858.658008658007</v>
      </c>
      <c r="F15" s="385">
        <f>E15/12</f>
        <v>3738.2215007215004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8.1521739130434785</v>
      </c>
      <c r="E32" s="423">
        <f>+D32*D27*E31</f>
        <v>42508.793250000002</v>
      </c>
      <c r="F32" s="424">
        <f>E32/12</f>
        <v>3542.3994375000002</v>
      </c>
      <c r="G32" s="423">
        <f>IF($D$27=0,0,E32/$D$27)</f>
        <v>26.646603260869568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21254.396625000001</v>
      </c>
      <c r="F33" s="424">
        <f>E33/12</f>
        <v>1771.1997187500001</v>
      </c>
      <c r="G33" s="423">
        <f>IF($D$27=0,0,E33/$D$27)</f>
        <v>13.323301630434784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18000</v>
      </c>
      <c r="F36" s="424">
        <f>E36/12</f>
        <v>1500</v>
      </c>
      <c r="G36" s="423">
        <f>IF($D$27=0,0,E36/$D$27)</f>
        <v>11.283285692793742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237000</v>
      </c>
      <c r="E37" s="423">
        <f>D37/D14</f>
        <v>28415.205627705625</v>
      </c>
      <c r="F37" s="424">
        <f>E37/12</f>
        <v>2367.9338023088021</v>
      </c>
      <c r="G37" s="423">
        <f>IF($D$27=0,0,E37/$D$27)</f>
        <v>17.812049062049059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14207.602813852813</v>
      </c>
      <c r="F38" s="424">
        <f>E38/12</f>
        <v>1183.9669011544011</v>
      </c>
      <c r="G38" s="423">
        <f>IF($D$27=0,0,E38/$D$27)</f>
        <v>8.9060245310245296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124385.99831655846</v>
      </c>
      <c r="F40" s="460">
        <f>E40/12</f>
        <v>10365.499859713205</v>
      </c>
      <c r="G40" s="459">
        <f>IF($D$27=0,0,E40/$D$27)</f>
        <v>77.97126417717169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169244.65632521646</v>
      </c>
      <c r="F43" s="479">
        <f>E43/12</f>
        <v>14103.721360434705</v>
      </c>
      <c r="G43" s="480">
        <f>IF($D$27=0,0,E43/$D$27)</f>
        <v>106.09087829422826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10561.321922934705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15993.20419942377</v>
      </c>
      <c r="F49" s="513"/>
      <c r="G49" s="514">
        <f>IF($D$27=0,0,E49/$D$27)</f>
        <v>10.025327340293723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13936.935088069284</v>
      </c>
      <c r="F50" s="521"/>
      <c r="G50" s="522">
        <f>IF($D$27=0,0,E50/$D$27)</f>
        <v>8.7363566822559573</v>
      </c>
      <c r="H50" s="515">
        <f>IF($G$64=0,0,G50/$G$64)</f>
        <v>6.1000000000000006E-2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199174.79561270954</v>
      </c>
      <c r="F51" s="526"/>
      <c r="G51" s="526">
        <f>IF($D$27=0,0,E51/$D$27)</f>
        <v>124.85256231677796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1254.3241579262356</v>
      </c>
      <c r="F54" s="532"/>
      <c r="G54" s="535">
        <f>IF(E54=0,0,E54/$D$27)</f>
        <v>0.78627210140303616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3484.2337720173209</v>
      </c>
      <c r="F55" s="532"/>
      <c r="G55" s="535">
        <f>IF(E55=0,0,E55/$D$27)</f>
        <v>2.1840891705639893</v>
      </c>
      <c r="H55" s="515">
        <f t="shared" si="0"/>
        <v>1.5250000000000001E-2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4738.5579299435558</v>
      </c>
      <c r="F56" s="526"/>
      <c r="G56" s="539">
        <f>IF(E56=0,0,E56/$D$27)</f>
        <v>2.9703612719670249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10669.751944472717</v>
      </c>
      <c r="F58" s="544"/>
      <c r="G58" s="535">
        <f>IF(E58=0,0,E58/$D$27)</f>
        <v>6.6883255255959559</v>
      </c>
      <c r="H58" s="515">
        <f t="shared" si="0"/>
        <v>4.6700000000000012E-2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2467.5229336253824</v>
      </c>
      <c r="F59" s="544"/>
      <c r="G59" s="535">
        <f>IF(E59=0,0,E59/$D$27)</f>
        <v>1.5467647896453176</v>
      </c>
      <c r="H59" s="515">
        <f t="shared" si="0"/>
        <v>1.0800000000000004E-2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11423.717285302695</v>
      </c>
      <c r="F60" s="544"/>
      <c r="G60" s="535">
        <f>IF(E60=0,0,E60/$D$27)</f>
        <v>7.1609481002098034</v>
      </c>
      <c r="H60" s="515">
        <f t="shared" si="0"/>
        <v>5.0000000000000017E-2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24560.992163400791</v>
      </c>
      <c r="F61" s="526"/>
      <c r="G61" s="539">
        <f>SUM(G58:G60)</f>
        <v>15.396038415451077</v>
      </c>
      <c r="H61" s="540">
        <f t="shared" si="0"/>
        <v>0.10750000000000004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228474.34570605383</v>
      </c>
      <c r="F63" s="539">
        <f>E63/12</f>
        <v>19039.528808837818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143.21896200419602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103.47570004803163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259</v>
      </c>
      <c r="B5" s="342" t="s">
        <v>262</v>
      </c>
      <c r="C5" s="827" t="str">
        <f>LOOKUP(A5,'Banco Dados Máquinas'!$A$3:$B$25,'Banco Dados Máquinas'!$B$3:$B$25)</f>
        <v>Caminhão Adaptado com Implemento de sucção a vacuo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356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28.125</v>
      </c>
      <c r="E32" s="423">
        <f>+D32*D27*E31</f>
        <v>170944.2225</v>
      </c>
      <c r="F32" s="424">
        <f>E32/12</f>
        <v>14245.351875</v>
      </c>
      <c r="G32" s="423">
        <f>IF($D$27=0,0,E32/$D$27)</f>
        <v>107.15625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85472.111250000002</v>
      </c>
      <c r="F33" s="424">
        <f>E33/12</f>
        <v>7122.6759375000001</v>
      </c>
      <c r="G33" s="423">
        <f>IF($D$27=0,0,E33/$D$27)</f>
        <v>53.578125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147000</v>
      </c>
      <c r="E37" s="423">
        <f>D37/D14</f>
        <v>17624.621212121212</v>
      </c>
      <c r="F37" s="424">
        <f>E37/12</f>
        <v>1468.7184343434344</v>
      </c>
      <c r="G37" s="423">
        <f>IF($D$27=0,0,E37/$D$27)</f>
        <v>11.047979797979798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8812.310606060606</v>
      </c>
      <c r="F38" s="424">
        <f>E38/12</f>
        <v>734.35921717171721</v>
      </c>
      <c r="G38" s="423">
        <f>IF($D$27=0,0,E38/$D$27)</f>
        <v>5.5239898989898988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282853.26556818181</v>
      </c>
      <c r="F40" s="460">
        <f>E40/12</f>
        <v>23571.105464015152</v>
      </c>
      <c r="G40" s="459">
        <f>IF($D$27=0,0,E40/$D$27)</f>
        <v>177.30634469696969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308712.96253787878</v>
      </c>
      <c r="F43" s="479">
        <f>E43/12</f>
        <v>25726.080211489898</v>
      </c>
      <c r="G43" s="480">
        <f>IF($D$27=0,0,E43/$D$27)</f>
        <v>193.51647518797878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11480.728336489898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29172.616471801277</v>
      </c>
      <c r="F49" s="513"/>
      <c r="G49" s="514">
        <f>IF($D$27=0,0,E49/$D$27)</f>
        <v>18.286831447646357</v>
      </c>
      <c r="H49" s="515">
        <f>IF($G$64=0,0,G49/$G$64)</f>
        <v>7.0000000000000021E-2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25421.851496855397</v>
      </c>
      <c r="F50" s="521"/>
      <c r="G50" s="522">
        <f>IF($D$27=0,0,E50/$D$27)</f>
        <v>15.935667404377538</v>
      </c>
      <c r="H50" s="515">
        <f>IF($G$64=0,0,G50/$G$64)</f>
        <v>6.1000000000000013E-2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363307.43050653546</v>
      </c>
      <c r="F51" s="526"/>
      <c r="G51" s="526">
        <f>IF($D$27=0,0,E51/$D$27)</f>
        <v>227.73897404000266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2287.9666347169855</v>
      </c>
      <c r="F54" s="532"/>
      <c r="G54" s="535">
        <f>IF(E54=0,0,E54/$D$27)</f>
        <v>1.4342100663939781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6355.4628742138493</v>
      </c>
      <c r="F55" s="532"/>
      <c r="G55" s="535">
        <f>IF(E55=0,0,E55/$D$27)</f>
        <v>3.9839168510943845</v>
      </c>
      <c r="H55" s="515">
        <f t="shared" si="0"/>
        <v>1.5250000000000003E-2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8643.4295089308343</v>
      </c>
      <c r="F56" s="526"/>
      <c r="G56" s="539">
        <f>IF(E56=0,0,E56/$D$27)</f>
        <v>5.4181269174883626</v>
      </c>
      <c r="H56" s="540">
        <f t="shared" si="0"/>
        <v>2.0740000000000001E-2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19462.302703330282</v>
      </c>
      <c r="F58" s="544"/>
      <c r="G58" s="535">
        <f>IF(E58=0,0,E58/$D$27)</f>
        <v>12.199928980072642</v>
      </c>
      <c r="H58" s="515">
        <f t="shared" si="0"/>
        <v>4.6700000000000012E-2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4500.9179699350543</v>
      </c>
      <c r="F59" s="544"/>
      <c r="G59" s="535">
        <f>IF(E59=0,0,E59/$D$27)</f>
        <v>2.8213968519225805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20837.583194143772</v>
      </c>
      <c r="F60" s="544"/>
      <c r="G60" s="535">
        <f>IF(E60=0,0,E60/$D$27)</f>
        <v>13.06202246260454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44800.803867409108</v>
      </c>
      <c r="F61" s="526"/>
      <c r="G61" s="539">
        <f>SUM(G58:G60)</f>
        <v>28.083348294599762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416751.66388287535</v>
      </c>
      <c r="F63" s="539">
        <f>E63/12</f>
        <v>34729.305323572946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261.24044925209074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188.74622458463557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258</v>
      </c>
      <c r="B5" s="342" t="s">
        <v>262</v>
      </c>
      <c r="C5" s="827" t="str">
        <f>LOOKUP(A5,'Banco Dados Máquinas'!$A$3:$B$25,'Banco Dados Máquinas'!$B$3:$B$25)</f>
        <v>Onibus (idade mínima até 10 Anos)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32590.074825</v>
      </c>
      <c r="F32" s="424">
        <f>E32/12</f>
        <v>2715.8395687500001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16295.0374125</v>
      </c>
      <c r="F33" s="424">
        <f>E33/12</f>
        <v>1357.9197843750001</v>
      </c>
      <c r="G33" s="423">
        <f>IF($D$27=0,0,E33/$D$27)</f>
        <v>10.21453125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136200</v>
      </c>
      <c r="E37" s="423">
        <f>D37/D14</f>
        <v>16329.751082251081</v>
      </c>
      <c r="F37" s="424">
        <f>E37/12</f>
        <v>1360.8125901875901</v>
      </c>
      <c r="G37" s="423">
        <f>IF($D$27=0,0,E37/$D$27)</f>
        <v>10.236291486291487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8164.8755411255406</v>
      </c>
      <c r="F38" s="424">
        <f>E38/12</f>
        <v>680.40629509379505</v>
      </c>
      <c r="G38" s="423">
        <f>IF($D$27=0,0,E38/$D$27)</f>
        <v>5.1181457431457433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84179.73886087662</v>
      </c>
      <c r="F40" s="460">
        <f>E40/12</f>
        <v>7014.9782384063847</v>
      </c>
      <c r="G40" s="459">
        <f>IF($D$27=0,0,E40/$D$27)</f>
        <v>52.76800239511347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110039.43583057358</v>
      </c>
      <c r="F43" s="479">
        <f>E43/12</f>
        <v>9169.9529858811311</v>
      </c>
      <c r="G43" s="480">
        <f>IF($D$27=0,0,E43/$D$27)</f>
        <v>68.978132886122552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6454.1134171311314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10398.456326124722</v>
      </c>
      <c r="F49" s="513"/>
      <c r="G49" s="514">
        <f>IF($D$27=0,0,E49/$D$27)</f>
        <v>6.5182640828724248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9061.5119413372577</v>
      </c>
      <c r="F50" s="521"/>
      <c r="G50" s="522">
        <f>IF($D$27=0,0,E50/$D$27)</f>
        <v>5.6802015579316842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129499.40409803556</v>
      </c>
      <c r="F51" s="526"/>
      <c r="G51" s="526">
        <f>IF($D$27=0,0,E51/$D$27)</f>
        <v>81.176598526926668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815.53607472035321</v>
      </c>
      <c r="F54" s="532"/>
      <c r="G54" s="535">
        <f>IF(E54=0,0,E54/$D$27)</f>
        <v>0.51121814021385159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2265.3779853343144</v>
      </c>
      <c r="F55" s="532"/>
      <c r="G55" s="535">
        <f>IF(E55=0,0,E55/$D$27)</f>
        <v>1.4200503894829211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3080.9140600546675</v>
      </c>
      <c r="F56" s="526"/>
      <c r="G56" s="539">
        <f>IF(E56=0,0,E56/$D$27)</f>
        <v>1.9312685296967727</v>
      </c>
      <c r="H56" s="540">
        <f t="shared" si="0"/>
        <v>2.0740000000000001E-2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6937.2558632860655</v>
      </c>
      <c r="F58" s="544"/>
      <c r="G58" s="535">
        <f>IF(E58=0,0,E58/$D$27)</f>
        <v>4.3486133238591753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1604.3332617449576</v>
      </c>
      <c r="F59" s="544"/>
      <c r="G59" s="535">
        <f>IF(E59=0,0,E59/$D$27)</f>
        <v>1.0056750299288888</v>
      </c>
      <c r="H59" s="515">
        <f t="shared" si="0"/>
        <v>1.0800000000000004E-2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7427.4688043748029</v>
      </c>
      <c r="F60" s="544"/>
      <c r="G60" s="535">
        <f>IF(E60=0,0,E60/$D$27)</f>
        <v>4.655902916337447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15969.057929405826</v>
      </c>
      <c r="F61" s="526"/>
      <c r="G61" s="539">
        <f>SUM(G58:G60)</f>
        <v>10.01019127012551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148549.37608749603</v>
      </c>
      <c r="F63" s="539">
        <f>E63/12</f>
        <v>12379.114673958002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93.118058326748923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67.277797141076093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7" thickBot="1">
      <c r="A5" s="341" t="s">
        <v>260</v>
      </c>
      <c r="B5" s="342" t="s">
        <v>262</v>
      </c>
      <c r="C5" s="827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827"/>
      <c r="E5" s="827"/>
      <c r="F5" s="827"/>
      <c r="G5" s="827"/>
      <c r="H5" s="827"/>
      <c r="I5" s="828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403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4.375</v>
      </c>
      <c r="E32" s="423">
        <f>+D32*D27*E31</f>
        <v>22813.0523775</v>
      </c>
      <c r="F32" s="424">
        <f>E32/12</f>
        <v>1901.0876981250001</v>
      </c>
      <c r="G32" s="423">
        <f>IF($D$27=0,0,E32/$D$27)</f>
        <v>14.30034375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11406.52618875</v>
      </c>
      <c r="F33" s="424">
        <f>E33/12</f>
        <v>950.54384906250004</v>
      </c>
      <c r="G33" s="423">
        <f>IF($D$27=0,0,E33/$D$27)</f>
        <v>7.1501718749999998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1350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8100</v>
      </c>
      <c r="F36" s="424">
        <f>E36/12</f>
        <v>675</v>
      </c>
      <c r="G36" s="423">
        <f>IF($D$27=0,0,E36/$D$27)</f>
        <v>5.077478561757184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138900</v>
      </c>
      <c r="E37" s="423">
        <f>D37/D14</f>
        <v>16653.468614718615</v>
      </c>
      <c r="F37" s="424">
        <f>E37/12</f>
        <v>1387.7890512265512</v>
      </c>
      <c r="G37" s="423">
        <f>IF($D$27=0,0,E37/$D$27)</f>
        <v>10.439213564213565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8326.7343073593074</v>
      </c>
      <c r="F38" s="424">
        <f>E38/12</f>
        <v>693.89452561327562</v>
      </c>
      <c r="G38" s="423">
        <f>IF($D$27=0,0,E38/$D$27)</f>
        <v>5.2196067821067826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67299.781488327921</v>
      </c>
      <c r="F40" s="460">
        <f>E40/12</f>
        <v>5608.3151240273264</v>
      </c>
      <c r="G40" s="459">
        <f>IF($D$27=0,0,E40/$D$27)</f>
        <v>42.186814533077531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93159.478458024882</v>
      </c>
      <c r="F43" s="479">
        <f>E43/12</f>
        <v>7763.2898715020738</v>
      </c>
      <c r="G43" s="480">
        <f>IF($D$27=0,0,E43/$D$27)</f>
        <v>58.396945024086605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5862.2021733770734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8803.3418273958396</v>
      </c>
      <c r="F49" s="513"/>
      <c r="G49" s="514">
        <f>IF($D$27=0,0,E49/$D$27)</f>
        <v>5.5183678272126775</v>
      </c>
      <c r="H49" s="515">
        <f>IF($G$64=0,0,G49/$G$64)</f>
        <v>7.0000000000000021E-2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7671.4835924449444</v>
      </c>
      <c r="F50" s="521"/>
      <c r="G50" s="522">
        <f>IF($D$27=0,0,E50/$D$27)</f>
        <v>4.8088633922853319</v>
      </c>
      <c r="H50" s="515">
        <f>IF($G$64=0,0,G50/$G$64)</f>
        <v>6.0999999999999992E-2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109634.30387786566</v>
      </c>
      <c r="F51" s="526"/>
      <c r="G51" s="526">
        <f>IF($D$27=0,0,E51/$D$27)</f>
        <v>68.724176243584608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690.43352332004497</v>
      </c>
      <c r="F54" s="532"/>
      <c r="G54" s="535">
        <f>IF(E54=0,0,E54/$D$27)</f>
        <v>0.43279770530567985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1917.8708981112361</v>
      </c>
      <c r="F55" s="532"/>
      <c r="G55" s="535">
        <f>IF(E55=0,0,E55/$D$27)</f>
        <v>1.202215848071333</v>
      </c>
      <c r="H55" s="515">
        <f t="shared" si="0"/>
        <v>1.5249999999999998E-2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2608.3044214312808</v>
      </c>
      <c r="F56" s="526"/>
      <c r="G56" s="539">
        <f>IF(E56=0,0,E56/$D$27)</f>
        <v>1.6350135533770127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5873.086619134081</v>
      </c>
      <c r="F58" s="544"/>
      <c r="G58" s="535">
        <f>IF(E58=0,0,E58/$D$27)</f>
        <v>3.6815396790118857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1358.2298819410723</v>
      </c>
      <c r="F59" s="544"/>
      <c r="G59" s="535">
        <f>IF(E59=0,0,E59/$D$27)</f>
        <v>0.85140532191281304</v>
      </c>
      <c r="H59" s="515">
        <f t="shared" si="0"/>
        <v>1.0800000000000001E-2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6288.1013052827429</v>
      </c>
      <c r="F60" s="544"/>
      <c r="G60" s="535">
        <f>IF(E60=0,0,E60/$D$27)</f>
        <v>3.9416913051519127</v>
      </c>
      <c r="H60" s="515">
        <f t="shared" si="0"/>
        <v>5.000000000000001E-2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13519.417806357897</v>
      </c>
      <c r="F61" s="526"/>
      <c r="G61" s="539">
        <f>SUM(G58:G60)</f>
        <v>8.4746363060766114</v>
      </c>
      <c r="H61" s="540">
        <f t="shared" si="0"/>
        <v>0.10750000000000001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125762.02610565483</v>
      </c>
      <c r="F63" s="539">
        <f>E63/12</f>
        <v>10480.168842137902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78.833826103038234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56.957439359445125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1" thickBot="1">
      <c r="A5" s="341" t="s">
        <v>406</v>
      </c>
      <c r="B5" s="342" t="s">
        <v>262</v>
      </c>
      <c r="C5" s="834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834"/>
      <c r="E5" s="834"/>
      <c r="F5" s="834"/>
      <c r="G5" s="834"/>
      <c r="H5" s="834"/>
      <c r="I5" s="835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155000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31000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12400</v>
      </c>
      <c r="F13" s="380"/>
      <c r="G13" s="370">
        <f>IF($D$27=0,0,E13/$D$27)</f>
        <v>7.7729301439245777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14867.027417027415</v>
      </c>
      <c r="F14" s="382">
        <f>E14/12</f>
        <v>1238.9189514189513</v>
      </c>
      <c r="G14" s="370">
        <f>IF($D$27=0,0,E14/$D$27)</f>
        <v>9.3193843193843175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27267.027417027413</v>
      </c>
      <c r="F15" s="385">
        <f>E15/12</f>
        <v>2272.2522847522846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403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8.1521739130434785</v>
      </c>
      <c r="E32" s="423">
        <f>+D32*D27*E31</f>
        <v>42508.793250000002</v>
      </c>
      <c r="F32" s="424">
        <f>E32/12</f>
        <v>3542.3994375000002</v>
      </c>
      <c r="G32" s="423">
        <f>IF($D$27=0,0,E32/$D$27)</f>
        <v>26.646603260869568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21254.396625000001</v>
      </c>
      <c r="F33" s="424">
        <f>E33/12</f>
        <v>1771.1997187500001</v>
      </c>
      <c r="G33" s="423">
        <f>IF($D$27=0,0,E33/$D$27)</f>
        <v>13.323301630434784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144200</v>
      </c>
      <c r="E37" s="423">
        <f>D37/D14</f>
        <v>17288.914141414141</v>
      </c>
      <c r="F37" s="424">
        <f>E37/12</f>
        <v>1440.742845117845</v>
      </c>
      <c r="G37" s="423">
        <f>IF($D$27=0,0,E37/$D$27)</f>
        <v>10.837542087542088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8644.4570707070707</v>
      </c>
      <c r="F38" s="424">
        <f>E38/12</f>
        <v>720.37142255892252</v>
      </c>
      <c r="G38" s="423">
        <f>IF($D$27=0,0,E38/$D$27)</f>
        <v>5.4187710437710441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100496.56108712121</v>
      </c>
      <c r="F40" s="460">
        <f>E40/12</f>
        <v>8374.7134239267671</v>
      </c>
      <c r="G40" s="459">
        <f>IF($D$27=0,0,E40/$D$27)</f>
        <v>62.996189438293726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127763.58850414862</v>
      </c>
      <c r="F43" s="479">
        <f>E43/12</f>
        <v>10646.965708679052</v>
      </c>
      <c r="G43" s="480">
        <f>IF($D$27=0,0,E43/$D$27)</f>
        <v>80.088503901602621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7104.5662711790519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12073.34520666667</v>
      </c>
      <c r="F49" s="513"/>
      <c r="G49" s="514">
        <f>IF($D$27=0,0,E49/$D$27)</f>
        <v>7.5681668463634413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10521.057965809527</v>
      </c>
      <c r="F50" s="521"/>
      <c r="G50" s="522">
        <f>IF($D$27=0,0,E50/$D$27)</f>
        <v>6.5951168232595698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150357.99167662484</v>
      </c>
      <c r="F51" s="526"/>
      <c r="G51" s="526">
        <f>IF($D$27=0,0,E51/$D$27)</f>
        <v>94.251787571225634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946.89521692285734</v>
      </c>
      <c r="F54" s="532"/>
      <c r="G54" s="535">
        <f>IF(E54=0,0,E54/$D$27)</f>
        <v>0.5935605140933613</v>
      </c>
      <c r="H54" s="515">
        <f t="shared" ref="H54:H61" si="0">IF($G$64=0,0,G54/$G$64)</f>
        <v>5.4900000000000001E-3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2630.2644914523817</v>
      </c>
      <c r="F55" s="532"/>
      <c r="G55" s="535">
        <f>IF(E55=0,0,E55/$D$27)</f>
        <v>1.6487792058148925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3577.1597083752386</v>
      </c>
      <c r="F56" s="526"/>
      <c r="G56" s="539">
        <f>IF(E56=0,0,E56/$D$27)</f>
        <v>2.2423397199082533</v>
      </c>
      <c r="H56" s="540">
        <f t="shared" si="0"/>
        <v>2.0739999999999995E-2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8054.6460164476221</v>
      </c>
      <c r="F58" s="544"/>
      <c r="G58" s="535">
        <f>IF(E58=0,0,E58/$D$27)</f>
        <v>5.049048453216753</v>
      </c>
      <c r="H58" s="515">
        <f t="shared" si="0"/>
        <v>4.6699999999999998E-2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1862.7446890285723</v>
      </c>
      <c r="F59" s="544"/>
      <c r="G59" s="535">
        <f>IF(E59=0,0,E59/$D$27)</f>
        <v>1.1676600277246454</v>
      </c>
      <c r="H59" s="515">
        <f t="shared" si="0"/>
        <v>1.0800000000000002E-2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8623.818004761908</v>
      </c>
      <c r="F60" s="544"/>
      <c r="G60" s="535">
        <f>IF(E60=0,0,E60/$D$27)</f>
        <v>5.4058334616881725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18541.208710238105</v>
      </c>
      <c r="F61" s="526"/>
      <c r="G61" s="539">
        <f>SUM(G58:G60)</f>
        <v>11.622541942629571</v>
      </c>
      <c r="H61" s="540">
        <f t="shared" si="0"/>
        <v>0.1075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172476.36009523814</v>
      </c>
      <c r="F63" s="539">
        <f>E63/12</f>
        <v>14373.030007936512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108.11666923376345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78.114293521394089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21" t="s">
        <v>261</v>
      </c>
      <c r="D1" s="821"/>
      <c r="E1" s="821"/>
      <c r="F1" s="821"/>
      <c r="G1" s="821"/>
      <c r="H1" s="821"/>
      <c r="I1" s="822"/>
    </row>
    <row r="2" spans="1:9" ht="12.75" customHeight="1">
      <c r="A2" s="337"/>
      <c r="B2" s="338"/>
      <c r="C2" s="823"/>
      <c r="D2" s="823"/>
      <c r="E2" s="823"/>
      <c r="F2" s="823"/>
      <c r="G2" s="823"/>
      <c r="H2" s="823"/>
      <c r="I2" s="824"/>
    </row>
    <row r="3" spans="1:9" ht="20.25" customHeight="1">
      <c r="A3" s="337"/>
      <c r="B3" s="339"/>
      <c r="C3" s="823"/>
      <c r="D3" s="823"/>
      <c r="E3" s="823"/>
      <c r="F3" s="823"/>
      <c r="G3" s="823"/>
      <c r="H3" s="823"/>
      <c r="I3" s="824"/>
    </row>
    <row r="4" spans="1:9" ht="14.25" thickBot="1">
      <c r="A4" s="337"/>
      <c r="B4" s="340"/>
      <c r="C4" s="825"/>
      <c r="D4" s="825"/>
      <c r="E4" s="825"/>
      <c r="F4" s="825"/>
      <c r="G4" s="825"/>
      <c r="H4" s="825"/>
      <c r="I4" s="826"/>
    </row>
    <row r="5" spans="1:9" ht="21" thickBot="1">
      <c r="A5" s="341" t="s">
        <v>407</v>
      </c>
      <c r="B5" s="342" t="s">
        <v>262</v>
      </c>
      <c r="C5" s="834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834"/>
      <c r="E5" s="834"/>
      <c r="F5" s="834"/>
      <c r="G5" s="834"/>
      <c r="H5" s="834"/>
      <c r="I5" s="835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31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2800</v>
      </c>
      <c r="F8" s="359"/>
      <c r="G8" s="360"/>
      <c r="H8" s="361"/>
      <c r="I8" s="362"/>
    </row>
    <row r="9" spans="1:9" ht="19.5" customHeight="1">
      <c r="A9" s="832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32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32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32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560</v>
      </c>
      <c r="F12" s="378"/>
      <c r="G12" s="370"/>
      <c r="H12" s="368"/>
      <c r="I12" s="372"/>
    </row>
    <row r="13" spans="1:9" ht="19.5" customHeight="1">
      <c r="A13" s="832"/>
      <c r="B13" s="375" t="s">
        <v>280</v>
      </c>
      <c r="C13" s="376" t="s">
        <v>10</v>
      </c>
      <c r="D13" s="377">
        <v>8</v>
      </c>
      <c r="E13" s="379">
        <f>+(E8+E9+E10+E11)*D13/100</f>
        <v>224</v>
      </c>
      <c r="F13" s="380"/>
      <c r="G13" s="370">
        <f>IF($D$27=0,0,E13/$D$27)</f>
        <v>0.14041422195476658</v>
      </c>
      <c r="H13" s="368"/>
      <c r="I13" s="372"/>
    </row>
    <row r="14" spans="1:9" ht="19.5" customHeight="1">
      <c r="A14" s="832"/>
      <c r="B14" s="375" t="s">
        <v>281</v>
      </c>
      <c r="C14" s="376" t="s">
        <v>282</v>
      </c>
      <c r="D14" s="381">
        <f>+D29/12</f>
        <v>5.054911990371596</v>
      </c>
      <c r="E14" s="370">
        <f>IF(D14=0,0,+((E8+E9+E10+E11)-E12)/D14)</f>
        <v>443.13333333333333</v>
      </c>
      <c r="F14" s="382">
        <f>E14/12</f>
        <v>36.927777777777777</v>
      </c>
      <c r="G14" s="370">
        <f>IF($D$27=0,0,E14/$D$27)</f>
        <v>0.27777777777777779</v>
      </c>
      <c r="H14" s="368"/>
      <c r="I14" s="372"/>
    </row>
    <row r="15" spans="1:9" ht="19.5" customHeight="1" thickBot="1">
      <c r="A15" s="833"/>
      <c r="B15" s="375" t="s">
        <v>355</v>
      </c>
      <c r="C15" s="383" t="s">
        <v>284</v>
      </c>
      <c r="D15" s="383"/>
      <c r="E15" s="384">
        <f>+E13+E14</f>
        <v>667.13333333333333</v>
      </c>
      <c r="F15" s="385">
        <f>E15/12</f>
        <v>55.594444444444441</v>
      </c>
      <c r="G15" s="384" t="s">
        <v>455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492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8064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60.658943884459148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/>
      <c r="E31" s="440">
        <f>IF(D31="leve",' Banco de Dados'!C103,IF(D31="pesado",' Banco de Dados'!C100,IF(D31="Mistura",' Banco de Dados'!C104,0)))</f>
        <v>0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0</v>
      </c>
      <c r="E32" s="423">
        <f>+D32*D27*E31</f>
        <v>0</v>
      </c>
      <c r="F32" s="424">
        <f>E32/12</f>
        <v>0</v>
      </c>
      <c r="G32" s="423">
        <f>IF($D$27=0,0,E32/$D$27)</f>
        <v>0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0</v>
      </c>
      <c r="F33" s="424">
        <f>E33/12</f>
        <v>0</v>
      </c>
      <c r="G33" s="423">
        <f>IF($D$27=0,0,E33/$D$27)</f>
        <v>0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2800</v>
      </c>
      <c r="E37" s="423">
        <f>D37/D14</f>
        <v>553.91666666666674</v>
      </c>
      <c r="F37" s="424">
        <f>E37/12</f>
        <v>46.159722222222229</v>
      </c>
      <c r="G37" s="423">
        <f>IF($D$27=0,0,E37/$D$27)</f>
        <v>0.34722222222222227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0</v>
      </c>
      <c r="E38" s="423">
        <f>E37*D38/100</f>
        <v>0</v>
      </c>
      <c r="F38" s="424">
        <f>E38/12</f>
        <v>0</v>
      </c>
      <c r="G38" s="423">
        <f>IF($D$27=0,0,E38/$D$27)</f>
        <v>0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553.91666666666674</v>
      </c>
      <c r="F40" s="460">
        <f>E40/12</f>
        <v>46.159722222222229</v>
      </c>
      <c r="G40" s="459">
        <f>IF($D$27=0,0,E40/$D$27)</f>
        <v>0.34722222222222227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1221.0500000000002</v>
      </c>
      <c r="F43" s="479">
        <f>E43/12</f>
        <v>101.75416666666668</v>
      </c>
      <c r="G43" s="480">
        <f>IF($D$27=0,0,E43/$D$27)</f>
        <v>0.76541422195476672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101.75416666666668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9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115.3862249581511</v>
      </c>
      <c r="F49" s="513"/>
      <c r="G49" s="514">
        <f>IF($D$27=0,0,E49/$D$27)</f>
        <v>7.2329763400877031E-2</v>
      </c>
      <c r="H49" s="515">
        <f>IF($G$64=0,0,G49/$G$64)</f>
        <v>7.0000000000000007E-2</v>
      </c>
      <c r="I49" s="516"/>
    </row>
    <row r="50" spans="1:9" ht="15">
      <c r="A50" s="829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100.55085317781737</v>
      </c>
      <c r="F50" s="521"/>
      <c r="G50" s="522">
        <f>IF($D$27=0,0,E50/$D$27)</f>
        <v>6.3030222392192831E-2</v>
      </c>
      <c r="H50" s="515">
        <f>IF($G$64=0,0,G50/$G$64)</f>
        <v>6.0999999999999999E-2</v>
      </c>
      <c r="I50" s="410"/>
    </row>
    <row r="51" spans="1:9">
      <c r="A51" s="829"/>
      <c r="B51" s="523" t="s">
        <v>335</v>
      </c>
      <c r="C51" s="524" t="s">
        <v>284</v>
      </c>
      <c r="D51" s="525"/>
      <c r="E51" s="526">
        <f>E43+E49+E50</f>
        <v>1436.9870781359687</v>
      </c>
      <c r="F51" s="526"/>
      <c r="G51" s="526">
        <f>IF($D$27=0,0,E51/$D$27)</f>
        <v>0.90077420774783656</v>
      </c>
      <c r="H51" s="527"/>
      <c r="I51" s="528"/>
    </row>
    <row r="52" spans="1:9" ht="15">
      <c r="A52" s="829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9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9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9.0495767860035627</v>
      </c>
      <c r="F54" s="532"/>
      <c r="G54" s="535">
        <f>IF(E54=0,0,E54/$D$27)</f>
        <v>5.6727200152973537E-3</v>
      </c>
      <c r="H54" s="515">
        <f t="shared" ref="H54:H61" si="0">IF($G$64=0,0,G54/$G$64)</f>
        <v>5.4899999999999992E-3</v>
      </c>
      <c r="I54" s="410"/>
    </row>
    <row r="55" spans="1:9" ht="15">
      <c r="A55" s="829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25.137713294454343</v>
      </c>
      <c r="F55" s="532"/>
      <c r="G55" s="535">
        <f>IF(E55=0,0,E55/$D$27)</f>
        <v>1.5757555598048208E-2</v>
      </c>
      <c r="H55" s="515">
        <f t="shared" si="0"/>
        <v>1.525E-2</v>
      </c>
      <c r="I55" s="410"/>
    </row>
    <row r="56" spans="1:9">
      <c r="A56" s="829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34.187290080457906</v>
      </c>
      <c r="F56" s="526"/>
      <c r="G56" s="539">
        <f>IF(E56=0,0,E56/$D$27)</f>
        <v>2.143027561334556E-2</v>
      </c>
      <c r="H56" s="540">
        <f t="shared" si="0"/>
        <v>2.0739999999999998E-2</v>
      </c>
      <c r="I56" s="541"/>
    </row>
    <row r="57" spans="1:9" ht="15">
      <c r="A57" s="829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9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76.979095793509373</v>
      </c>
      <c r="F58" s="544"/>
      <c r="G58" s="535">
        <f>IF(E58=0,0,E58/$D$27)</f>
        <v>4.825428501172796E-2</v>
      </c>
      <c r="H58" s="515">
        <f t="shared" si="0"/>
        <v>4.6700000000000005E-2</v>
      </c>
      <c r="I58" s="410"/>
    </row>
    <row r="59" spans="1:9" ht="14.25">
      <c r="A59" s="829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17.802446136400459</v>
      </c>
      <c r="F59" s="544"/>
      <c r="G59" s="535">
        <f>IF(E59=0,0,E59/$D$27)</f>
        <v>1.115944921042103E-2</v>
      </c>
      <c r="H59" s="515">
        <f t="shared" si="0"/>
        <v>1.0800000000000004E-2</v>
      </c>
      <c r="I59" s="410"/>
    </row>
    <row r="60" spans="1:9" ht="14.25">
      <c r="A60" s="829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82.418732112965074</v>
      </c>
      <c r="F60" s="544"/>
      <c r="G60" s="535">
        <f>IF(E60=0,0,E60/$D$27)</f>
        <v>5.166411671491216E-2</v>
      </c>
      <c r="H60" s="515">
        <f t="shared" si="0"/>
        <v>0.05</v>
      </c>
      <c r="I60" s="410"/>
    </row>
    <row r="61" spans="1:9">
      <c r="A61" s="829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177.20027404287492</v>
      </c>
      <c r="F61" s="526"/>
      <c r="G61" s="539">
        <f>SUM(G58:G60)</f>
        <v>0.11107785093706116</v>
      </c>
      <c r="H61" s="540">
        <f t="shared" si="0"/>
        <v>0.10750000000000003</v>
      </c>
      <c r="I61" s="541"/>
    </row>
    <row r="62" spans="1:9" ht="15">
      <c r="A62" s="829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9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1648.3746422593013</v>
      </c>
      <c r="F63" s="539">
        <f>E63/12</f>
        <v>137.36455352160843</v>
      </c>
      <c r="G63" s="539"/>
      <c r="H63" s="552"/>
      <c r="I63" s="528"/>
    </row>
    <row r="64" spans="1:9" ht="15">
      <c r="A64" s="829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1.0332823342982431</v>
      </c>
      <c r="H64" s="555"/>
      <c r="I64" s="556"/>
    </row>
    <row r="65" spans="1:9" ht="15">
      <c r="A65" s="829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0.74654648653048061</v>
      </c>
      <c r="H65" s="557"/>
      <c r="I65" s="410"/>
    </row>
    <row r="66" spans="1:9" thickBot="1">
      <c r="A66" s="830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40</vt:i4>
      </vt:variant>
      <vt:variant>
        <vt:lpstr>Intervalos nomeados</vt:lpstr>
      </vt:variant>
      <vt:variant>
        <vt:i4>39</vt:i4>
      </vt:variant>
    </vt:vector>
  </HeadingPairs>
  <TitlesOfParts>
    <vt:vector size="79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1.0.1</vt:lpstr>
      <vt:lpstr>1.0.2</vt:lpstr>
      <vt:lpstr>1.0.3</vt:lpstr>
      <vt:lpstr>1.0.4</vt:lpstr>
      <vt:lpstr>1.0.5</vt:lpstr>
      <vt:lpstr>1.0.6</vt:lpstr>
      <vt:lpstr>1.0.7</vt:lpstr>
      <vt:lpstr>1.0.7.1</vt:lpstr>
      <vt:lpstr>1.0.8</vt:lpstr>
      <vt:lpstr>1.0.10</vt:lpstr>
      <vt:lpstr>1.0.11</vt:lpstr>
      <vt:lpstr>2.0</vt:lpstr>
      <vt:lpstr>3.0</vt:lpstr>
      <vt:lpstr>3.0.1 - Aterro(Saude)</vt:lpstr>
      <vt:lpstr>4.0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'1.0.1'!Area_de_impressao</vt:lpstr>
      <vt:lpstr>'1.0.10'!Area_de_impressao</vt:lpstr>
      <vt:lpstr>'1.0.11'!Area_de_impressao</vt:lpstr>
      <vt:lpstr>'1.0.2'!Area_de_impressao</vt:lpstr>
      <vt:lpstr>'1.0.3'!Area_de_impressao</vt:lpstr>
      <vt:lpstr>'1.0.4'!Area_de_impressao</vt:lpstr>
      <vt:lpstr>'1.0.5'!Area_de_impressao</vt:lpstr>
      <vt:lpstr>'1.0.6'!Area_de_impressao</vt:lpstr>
      <vt:lpstr>'1.0.7'!Area_de_impressao</vt:lpstr>
      <vt:lpstr>'1.0.7.1'!Area_de_impressao</vt:lpstr>
      <vt:lpstr>'1.0.8'!Area_de_impressao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'2.0'!Area_de_impressao</vt:lpstr>
      <vt:lpstr>'3.0'!Area_de_impressao</vt:lpstr>
      <vt:lpstr>'3.0.1 - Aterro(Saude)'!Area_de_impressao</vt:lpstr>
      <vt:lpstr>'4.0'!Area_de_impressao</vt:lpstr>
      <vt:lpstr>'Banco Dados Máquinas'!Area_de_impressao</vt:lpstr>
      <vt:lpstr>'Planilha Básica - Lixo'!Area_de_impressao</vt:lpstr>
      <vt:lpstr>'Banco Dados Máquinas'!Titulos_de_impressao</vt:lpstr>
      <vt:lpstr>'Planilha Básica - Lixo'!Titulos_de_impressao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camila.reis</cp:lastModifiedBy>
  <cp:lastPrinted>2016-09-26T14:13:50Z</cp:lastPrinted>
  <dcterms:created xsi:type="dcterms:W3CDTF">1999-03-01T20:19:39Z</dcterms:created>
  <dcterms:modified xsi:type="dcterms:W3CDTF">2016-10-03T14:51:57Z</dcterms:modified>
</cp:coreProperties>
</file>